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35" windowWidth="18735" windowHeight="13080" activeTab="5"/>
  </bookViews>
  <sheets>
    <sheet name="Round Horns" sheetId="1" r:id="rId1"/>
    <sheet name="Rect. Horns by Throat &amp; fc" sheetId="2" r:id="rId2"/>
    <sheet name="Rect. Horns by Driver TSP" sheetId="3" r:id="rId3"/>
    <sheet name="Hypex Bass" sheetId="4" r:id="rId4"/>
    <sheet name="X-Over etc." sheetId="5" r:id="rId5"/>
    <sheet name="Driver Parameters" sheetId="6" r:id="rId6"/>
  </sheets>
  <definedNames>
    <definedName name="solver_adj" localSheetId="3" hidden="1">'Hypex Bass'!#REF!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'Hypex Bass'!#REF!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'Hypex Bass'!#REF!</definedName>
    <definedName name="solver_pre" localSheetId="3" hidden="1">0.000001</definedName>
    <definedName name="solver_rel1" localSheetId="3" hidden="1">2</definedName>
    <definedName name="solver_rhs1" localSheetId="3" hidden="1">'Hypex Bass'!$I$19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4653</definedName>
  </definedNames>
  <calcPr fullCalcOnLoad="1"/>
</workbook>
</file>

<file path=xl/comments1.xml><?xml version="1.0" encoding="utf-8"?>
<comments xmlns="http://schemas.openxmlformats.org/spreadsheetml/2006/main">
  <authors>
    <author>NONAME</author>
  </authors>
  <commentList>
    <comment ref="G15" authorId="0">
      <text>
        <r>
          <rPr>
            <b/>
            <sz val="10"/>
            <rFont val="Tahoma"/>
            <family val="0"/>
          </rPr>
          <t xml:space="preserve">Copy the blue marked area to a file with the extension *.scr. Run the script in AutoCAD to draw the curve.
</t>
        </r>
      </text>
    </comment>
  </commentList>
</comments>
</file>

<file path=xl/comments2.xml><?xml version="1.0" encoding="utf-8"?>
<comments xmlns="http://schemas.openxmlformats.org/spreadsheetml/2006/main">
  <authors>
    <author>NONAME</author>
  </authors>
  <commentList>
    <comment ref="N21" authorId="0">
      <text>
        <r>
          <rPr>
            <b/>
            <sz val="10"/>
            <rFont val="Tahoma"/>
            <family val="0"/>
          </rPr>
          <t>Copy the three marked areas to three files with the extension *.scr. Run these scripts in AutoCAD to draw the curves.</t>
        </r>
      </text>
    </comment>
  </commentList>
</comments>
</file>

<file path=xl/comments3.xml><?xml version="1.0" encoding="utf-8"?>
<comments xmlns="http://schemas.openxmlformats.org/spreadsheetml/2006/main">
  <authors>
    <author>NONAME</author>
  </authors>
  <commentList>
    <comment ref="N25" authorId="0">
      <text>
        <r>
          <rPr>
            <b/>
            <sz val="10"/>
            <rFont val="Tahoma"/>
            <family val="0"/>
          </rPr>
          <t>Copy the three marked areas to three files with the extension *.scr. Run these scripts in AutoCAD to draw the curves.</t>
        </r>
      </text>
    </comment>
  </commentList>
</comments>
</file>

<file path=xl/comments4.xml><?xml version="1.0" encoding="utf-8"?>
<comments xmlns="http://schemas.openxmlformats.org/spreadsheetml/2006/main">
  <authors>
    <author>NONAME</author>
  </authors>
  <commentList>
    <comment ref="L23" authorId="0">
      <text>
        <r>
          <rPr>
            <b/>
            <sz val="10"/>
            <rFont val="Tahoma"/>
            <family val="0"/>
          </rPr>
          <t>Where the Area column becomes yellow, the horn length is exceeded!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<sst xmlns="http://schemas.openxmlformats.org/spreadsheetml/2006/main" count="403" uniqueCount="170">
  <si>
    <t>mm</t>
  </si>
  <si>
    <t>°</t>
  </si>
  <si>
    <t>%</t>
  </si>
  <si>
    <t>Hz</t>
  </si>
  <si>
    <t>m/s</t>
  </si>
  <si>
    <t>dm³</t>
  </si>
  <si>
    <t>cm²</t>
  </si>
  <si>
    <t>Area</t>
  </si>
  <si>
    <t>width</t>
  </si>
  <si>
    <t>height</t>
  </si>
  <si>
    <t>recheck</t>
  </si>
  <si>
    <t>distance</t>
  </si>
  <si>
    <t>from throat</t>
  </si>
  <si>
    <t>from mouth</t>
  </si>
  <si>
    <t>step</t>
  </si>
  <si>
    <t>radius</t>
  </si>
  <si>
    <t>AutoCAD</t>
  </si>
  <si>
    <r>
      <t>F</t>
    </r>
    <r>
      <rPr>
        <vertAlign val="subscript"/>
        <sz val="10"/>
        <rFont val="Arial"/>
        <family val="2"/>
      </rPr>
      <t>cut off</t>
    </r>
    <r>
      <rPr>
        <sz val="10"/>
        <rFont val="Arial"/>
        <family val="0"/>
      </rPr>
      <t xml:space="preserve"> (flare frequency)</t>
    </r>
  </si>
  <si>
    <r>
      <t>R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radius throat</t>
    </r>
  </si>
  <si>
    <t>Ratio Horn width to height</t>
  </si>
  <si>
    <t>Horn length</t>
  </si>
  <si>
    <t>1/2 angle between non curves horn sides</t>
  </si>
  <si>
    <t>stretch factor (lenght of non curves horn sides)</t>
  </si>
  <si>
    <r>
      <t>Driver Q</t>
    </r>
    <r>
      <rPr>
        <vertAlign val="subscript"/>
        <sz val="10"/>
        <rFont val="Arial"/>
        <family val="2"/>
      </rPr>
      <t>es</t>
    </r>
  </si>
  <si>
    <r>
      <t>Driver F</t>
    </r>
    <r>
      <rPr>
        <vertAlign val="subscript"/>
        <sz val="10"/>
        <rFont val="Arial"/>
        <family val="2"/>
      </rPr>
      <t>s</t>
    </r>
  </si>
  <si>
    <r>
      <t>Driver V</t>
    </r>
    <r>
      <rPr>
        <vertAlign val="subscript"/>
        <sz val="10"/>
        <rFont val="Arial"/>
        <family val="2"/>
      </rPr>
      <t>as</t>
    </r>
  </si>
  <si>
    <t>Speed of Sound</t>
  </si>
  <si>
    <t>W/H</t>
  </si>
  <si>
    <r>
      <t>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throat area</t>
    </r>
  </si>
  <si>
    <r>
      <t>A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mouth area</t>
    </r>
  </si>
  <si>
    <t>Amount of elevation of non curved sidewalls</t>
  </si>
  <si>
    <t>Radius mouth</t>
  </si>
  <si>
    <r>
      <t>Driver mass rolloff F</t>
    </r>
    <r>
      <rPr>
        <vertAlign val="subscript"/>
        <sz val="10"/>
        <rFont val="Arial"/>
        <family val="2"/>
      </rPr>
      <t>MH</t>
    </r>
    <r>
      <rPr>
        <sz val="10"/>
        <rFont val="Arial"/>
        <family val="0"/>
      </rPr>
      <t xml:space="preserve"> </t>
    </r>
  </si>
  <si>
    <t>Placement: (1 free air, 2 floor, 4 wall, 8 corner)</t>
  </si>
  <si>
    <t>front</t>
  </si>
  <si>
    <t>view</t>
  </si>
  <si>
    <t>sidewall template</t>
  </si>
  <si>
    <t>center template</t>
  </si>
  <si>
    <t>frontview template</t>
  </si>
  <si>
    <t>Width of horn</t>
  </si>
  <si>
    <t>Heigth of horn</t>
  </si>
  <si>
    <t>Type</t>
  </si>
  <si>
    <t>15PK40</t>
  </si>
  <si>
    <t>length</t>
  </si>
  <si>
    <t>[dm³]</t>
  </si>
  <si>
    <t>[Hz]</t>
  </si>
  <si>
    <t>[mm]</t>
  </si>
  <si>
    <r>
      <t>Q</t>
    </r>
    <r>
      <rPr>
        <b/>
        <vertAlign val="subscript"/>
        <sz val="10"/>
        <color indexed="8"/>
        <rFont val="Arial"/>
        <family val="2"/>
      </rPr>
      <t>es</t>
    </r>
  </si>
  <si>
    <r>
      <t>V</t>
    </r>
    <r>
      <rPr>
        <b/>
        <vertAlign val="subscript"/>
        <sz val="10"/>
        <color indexed="8"/>
        <rFont val="Arial"/>
        <family val="2"/>
      </rPr>
      <t>as</t>
    </r>
  </si>
  <si>
    <r>
      <t>f</t>
    </r>
    <r>
      <rPr>
        <b/>
        <vertAlign val="subscript"/>
        <sz val="10"/>
        <color indexed="8"/>
        <rFont val="Arial"/>
        <family val="2"/>
      </rPr>
      <t>s</t>
    </r>
  </si>
  <si>
    <r>
      <t>f</t>
    </r>
    <r>
      <rPr>
        <b/>
        <vertAlign val="subscript"/>
        <sz val="10"/>
        <color indexed="8"/>
        <rFont val="Arial"/>
        <family val="2"/>
      </rPr>
      <t>MH</t>
    </r>
  </si>
  <si>
    <r>
      <t>r</t>
    </r>
    <r>
      <rPr>
        <b/>
        <vertAlign val="subscript"/>
        <sz val="10"/>
        <color indexed="8"/>
        <rFont val="Arial"/>
        <family val="2"/>
      </rPr>
      <t>T</t>
    </r>
  </si>
  <si>
    <t>EVM12L</t>
  </si>
  <si>
    <t>15PL40</t>
  </si>
  <si>
    <t>12PE32</t>
  </si>
  <si>
    <t>12PL32</t>
  </si>
  <si>
    <t>12MH32</t>
  </si>
  <si>
    <t xml:space="preserve">Round TRACTRIX horns </t>
  </si>
  <si>
    <t>diameter</t>
  </si>
  <si>
    <r>
      <t>F</t>
    </r>
    <r>
      <rPr>
        <vertAlign val="subscript"/>
        <sz val="10"/>
        <rFont val="Arial"/>
        <family val="2"/>
      </rPr>
      <t>cut off</t>
    </r>
    <r>
      <rPr>
        <sz val="10"/>
        <rFont val="Arial"/>
        <family val="0"/>
      </rPr>
      <t xml:space="preserve"> (flare frequency) - free air</t>
    </r>
  </si>
  <si>
    <r>
      <t>R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radius mouth</t>
    </r>
  </si>
  <si>
    <r>
      <t>D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diameter throat</t>
    </r>
  </si>
  <si>
    <r>
      <t>D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diameter mouth</t>
    </r>
  </si>
  <si>
    <t>Manufacturer</t>
  </si>
  <si>
    <t>B&amp;C</t>
  </si>
  <si>
    <t>Audax</t>
  </si>
  <si>
    <t>PHL1120</t>
  </si>
  <si>
    <t>EVM15L</t>
  </si>
  <si>
    <t>EM 8-75</t>
  </si>
  <si>
    <t>EPS 15-500</t>
  </si>
  <si>
    <t>Multicel</t>
  </si>
  <si>
    <t>DL10X</t>
  </si>
  <si>
    <t xml:space="preserve">EV </t>
  </si>
  <si>
    <t xml:space="preserve"> 12/300LC</t>
  </si>
  <si>
    <t>Craaft</t>
  </si>
  <si>
    <t>Fane</t>
  </si>
  <si>
    <t>5M</t>
  </si>
  <si>
    <t>L 12 P 110K</t>
  </si>
  <si>
    <t>RCF</t>
  </si>
  <si>
    <t>ACR</t>
  </si>
  <si>
    <t>JBL</t>
  </si>
  <si>
    <t>2012H</t>
  </si>
  <si>
    <t>PA30X</t>
  </si>
  <si>
    <t>PHL</t>
  </si>
  <si>
    <t>8M</t>
  </si>
  <si>
    <t>2020H</t>
  </si>
  <si>
    <t>L 12 P 11WK</t>
  </si>
  <si>
    <t>Eminence</t>
  </si>
  <si>
    <t>Omega Pro 12</t>
  </si>
  <si>
    <t>Delta 12</t>
  </si>
  <si>
    <t>Studio 15l</t>
  </si>
  <si>
    <t>Gamma 10</t>
  </si>
  <si>
    <t>2206H/J</t>
  </si>
  <si>
    <t>5FR</t>
  </si>
  <si>
    <t>Kappa Pro 12</t>
  </si>
  <si>
    <t>12MB</t>
  </si>
  <si>
    <t>Kappa 12</t>
  </si>
  <si>
    <t>8MB</t>
  </si>
  <si>
    <t>Kappa Pro 10</t>
  </si>
  <si>
    <t>12/250SD</t>
  </si>
  <si>
    <t>Delta 10</t>
  </si>
  <si>
    <t>10MB</t>
  </si>
  <si>
    <t>PR17-37 TSM</t>
  </si>
  <si>
    <t>15"</t>
  </si>
  <si>
    <t>sidewall</t>
  </si>
  <si>
    <t>(stretched)</t>
  </si>
  <si>
    <t>Diameter</t>
  </si>
  <si>
    <t>6,5"</t>
  </si>
  <si>
    <t>10"</t>
  </si>
  <si>
    <t>12"</t>
  </si>
  <si>
    <t>5"</t>
  </si>
  <si>
    <t>8"</t>
  </si>
  <si>
    <t>Throat dimension (with = heigh)</t>
  </si>
  <si>
    <t>cm</t>
  </si>
  <si>
    <t>Rectangular TRACTRIX Horns defined by Drivers TSP</t>
  </si>
  <si>
    <t>Rectangular TRACTRIX Horns defined by Throat Size</t>
  </si>
  <si>
    <r>
      <t>R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radius throat (round equivalent)</t>
    </r>
  </si>
  <si>
    <r>
      <t>R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radius mouth (round equivalent)</t>
    </r>
  </si>
  <si>
    <t>Note: Change red numbers only, others will be calculated!</t>
  </si>
  <si>
    <t>square equivalent</t>
  </si>
  <si>
    <t>radius [mm]</t>
  </si>
  <si>
    <t>a</t>
  </si>
  <si>
    <r>
      <t>ratio V</t>
    </r>
    <r>
      <rPr>
        <vertAlign val="subscript"/>
        <sz val="10"/>
        <rFont val="Arial"/>
        <family val="2"/>
      </rPr>
      <t>as</t>
    </r>
    <r>
      <rPr>
        <sz val="10"/>
        <rFont val="Arial"/>
        <family val="0"/>
      </rPr>
      <t xml:space="preserve"> / V</t>
    </r>
    <r>
      <rPr>
        <vertAlign val="subscript"/>
        <sz val="10"/>
        <rFont val="Arial"/>
        <family val="2"/>
      </rPr>
      <t>b</t>
    </r>
  </si>
  <si>
    <t>calculated M</t>
  </si>
  <si>
    <t>chosen M</t>
  </si>
  <si>
    <t>Speaker TSP, Mass Rolloff and expected Tractrix Horn Length</t>
  </si>
  <si>
    <t>Rectangular Hypex Bass Horns defined by Drivers TSP</t>
  </si>
  <si>
    <r>
      <t>D</t>
    </r>
    <r>
      <rPr>
        <vertAlign val="subscript"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>diameter of throat</t>
    </r>
  </si>
  <si>
    <r>
      <t>D</t>
    </r>
    <r>
      <rPr>
        <vertAlign val="subscript"/>
        <sz val="10"/>
        <color indexed="8"/>
        <rFont val="Arial"/>
        <family val="2"/>
      </rPr>
      <t xml:space="preserve">M </t>
    </r>
    <r>
      <rPr>
        <sz val="10"/>
        <color indexed="8"/>
        <rFont val="Arial"/>
        <family val="2"/>
      </rPr>
      <t>diameter of mouth</t>
    </r>
  </si>
  <si>
    <t>[cm]</t>
  </si>
  <si>
    <t>[cm²]</t>
  </si>
  <si>
    <t>[mm²[</t>
  </si>
  <si>
    <t>Entzerrung (Imp. Linearisierung)</t>
  </si>
  <si>
    <t>Z</t>
  </si>
  <si>
    <t>W</t>
  </si>
  <si>
    <t>mH</t>
  </si>
  <si>
    <t>dB</t>
  </si>
  <si>
    <t>C</t>
  </si>
  <si>
    <t>uF</t>
  </si>
  <si>
    <t>R</t>
  </si>
  <si>
    <t>L</t>
  </si>
  <si>
    <r>
      <t>f</t>
    </r>
    <r>
      <rPr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</si>
  <si>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as</t>
    </r>
  </si>
  <si>
    <r>
      <t>V</t>
    </r>
    <r>
      <rPr>
        <vertAlign val="subscript"/>
        <sz val="10"/>
        <rFont val="Arial"/>
        <family val="2"/>
      </rPr>
      <t>b</t>
    </r>
  </si>
  <si>
    <r>
      <t>f</t>
    </r>
    <r>
      <rPr>
        <vertAlign val="subscript"/>
        <sz val="10"/>
        <rFont val="Arial"/>
        <family val="2"/>
      </rPr>
      <t>c</t>
    </r>
  </si>
  <si>
    <r>
      <t>R</t>
    </r>
    <r>
      <rPr>
        <vertAlign val="subscript"/>
        <sz val="10"/>
        <rFont val="Arial"/>
        <family val="2"/>
      </rPr>
      <t>DC</t>
    </r>
  </si>
  <si>
    <r>
      <t>f</t>
    </r>
    <r>
      <rPr>
        <vertAlign val="subscript"/>
        <sz val="10"/>
        <rFont val="Arial"/>
        <family val="2"/>
      </rPr>
      <t>g</t>
    </r>
  </si>
  <si>
    <r>
      <t>L</t>
    </r>
    <r>
      <rPr>
        <vertAlign val="subscript"/>
        <sz val="10"/>
        <rFont val="Arial"/>
        <family val="2"/>
      </rPr>
      <t>E</t>
    </r>
  </si>
  <si>
    <r>
      <t>L</t>
    </r>
    <r>
      <rPr>
        <vertAlign val="subscript"/>
        <sz val="10"/>
        <rFont val="Arial"/>
        <family val="2"/>
      </rPr>
      <t>t1</t>
    </r>
  </si>
  <si>
    <r>
      <t>L</t>
    </r>
    <r>
      <rPr>
        <vertAlign val="subscript"/>
        <sz val="10"/>
        <rFont val="Arial"/>
        <family val="2"/>
      </rPr>
      <t>t2</t>
    </r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</si>
  <si>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</si>
  <si>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H1</t>
    </r>
  </si>
  <si>
    <r>
      <t>C</t>
    </r>
    <r>
      <rPr>
        <vertAlign val="subscript"/>
        <sz val="10"/>
        <rFont val="Arial"/>
        <family val="2"/>
      </rPr>
      <t>H2</t>
    </r>
  </si>
  <si>
    <r>
      <t>L</t>
    </r>
    <r>
      <rPr>
        <vertAlign val="subscript"/>
        <sz val="10"/>
        <rFont val="Arial"/>
        <family val="2"/>
      </rPr>
      <t>H</t>
    </r>
  </si>
  <si>
    <t>X-Over (Butterworth)</t>
  </si>
  <si>
    <t>18dB/Oct. Lowpass</t>
  </si>
  <si>
    <t>Enclosure Resonance Ffrequency</t>
  </si>
  <si>
    <t>Q</t>
  </si>
  <si>
    <t>6dB/Oct. High-/ Lowpass</t>
  </si>
  <si>
    <t>12dB/Oct. High-/ Lowpass</t>
  </si>
  <si>
    <t>Attentuation (L-Pad)</t>
  </si>
  <si>
    <t>Attentuation</t>
  </si>
  <si>
    <r>
      <t>R</t>
    </r>
    <r>
      <rPr>
        <vertAlign val="subscript"/>
        <sz val="10"/>
        <rFont val="Arial"/>
        <family val="2"/>
      </rPr>
      <t>series</t>
    </r>
  </si>
  <si>
    <r>
      <t>R</t>
    </r>
    <r>
      <rPr>
        <vertAlign val="subscript"/>
        <sz val="10"/>
        <rFont val="Arial"/>
        <family val="2"/>
      </rPr>
      <t>parallel</t>
    </r>
  </si>
  <si>
    <t>18dB/Oct. Highpass</t>
  </si>
  <si>
    <t>[cm²[</t>
  </si>
  <si>
    <t>Width (desired) of horn mouth</t>
  </si>
  <si>
    <t>Heigth of horn mouth (at desired horn width)</t>
  </si>
  <si>
    <t>For those who prefer straight distance numbers:</t>
  </si>
  <si>
    <t>The horn calculated in 401 steps:</t>
  </si>
</sst>
</file>

<file path=xl/styles.xml><?xml version="1.0" encoding="utf-8"?>
<styleSheet xmlns="http://schemas.openxmlformats.org/spreadsheetml/2006/main">
  <numFmts count="3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"/>
    <numFmt numFmtId="181" formatCode="0.0"/>
    <numFmt numFmtId="182" formatCode="0.000%"/>
    <numFmt numFmtId="183" formatCode="0.0000"/>
    <numFmt numFmtId="184" formatCode="0.0000000"/>
    <numFmt numFmtId="185" formatCode="0.000000"/>
    <numFmt numFmtId="186" formatCode="0.00000"/>
    <numFmt numFmtId="187" formatCode="m/d/yyyy"/>
    <numFmt numFmtId="188" formatCode="dd/mm/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0.0%"/>
  </numFmts>
  <fonts count="23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8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18"/>
      <color indexed="43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43"/>
      <name val="Arial"/>
      <family val="2"/>
    </font>
    <font>
      <b/>
      <sz val="10"/>
      <color indexed="8"/>
      <name val="Symbol"/>
      <family val="1"/>
    </font>
    <font>
      <sz val="10"/>
      <name val="Symbol"/>
      <family val="1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b/>
      <i/>
      <sz val="10"/>
      <name val="Arial"/>
      <family val="2"/>
    </font>
    <font>
      <sz val="10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81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8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81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4" borderId="4" xfId="0" applyFont="1" applyFill="1" applyBorder="1" applyAlignment="1">
      <alignment/>
    </xf>
    <xf numFmtId="1" fontId="10" fillId="4" borderId="4" xfId="0" applyNumberFormat="1" applyFont="1" applyFill="1" applyBorder="1" applyAlignment="1">
      <alignment/>
    </xf>
    <xf numFmtId="183" fontId="10" fillId="4" borderId="4" xfId="0" applyNumberFormat="1" applyFont="1" applyFill="1" applyBorder="1" applyAlignment="1">
      <alignment/>
    </xf>
    <xf numFmtId="181" fontId="10" fillId="4" borderId="4" xfId="0" applyNumberFormat="1" applyFont="1" applyFill="1" applyBorder="1" applyAlignment="1">
      <alignment/>
    </xf>
    <xf numFmtId="180" fontId="10" fillId="4" borderId="4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0" fillId="5" borderId="0" xfId="0" applyFill="1" applyAlignment="1">
      <alignment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ont="1" applyFill="1" applyAlignment="1">
      <alignment/>
    </xf>
    <xf numFmtId="0" fontId="1" fillId="8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181" fontId="0" fillId="7" borderId="0" xfId="0" applyNumberFormat="1" applyFill="1" applyAlignment="1">
      <alignment horizontal="center"/>
    </xf>
    <xf numFmtId="0" fontId="16" fillId="3" borderId="0" xfId="0" applyFont="1" applyFill="1" applyBorder="1" applyAlignment="1">
      <alignment vertical="center"/>
    </xf>
    <xf numFmtId="2" fontId="10" fillId="4" borderId="4" xfId="0" applyNumberFormat="1" applyFont="1" applyFill="1" applyBorder="1" applyAlignment="1">
      <alignment/>
    </xf>
    <xf numFmtId="181" fontId="1" fillId="6" borderId="4" xfId="0" applyNumberFormat="1" applyFont="1" applyFill="1" applyBorder="1" applyAlignment="1">
      <alignment/>
    </xf>
    <xf numFmtId="181" fontId="0" fillId="4" borderId="4" xfId="0" applyNumberFormat="1" applyFont="1" applyFill="1" applyBorder="1" applyAlignment="1">
      <alignment/>
    </xf>
    <xf numFmtId="181" fontId="1" fillId="4" borderId="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1" fillId="2" borderId="4" xfId="0" applyFont="1" applyFill="1" applyBorder="1" applyAlignment="1">
      <alignment horizontal="center"/>
    </xf>
    <xf numFmtId="2" fontId="10" fillId="4" borderId="4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right"/>
    </xf>
    <xf numFmtId="0" fontId="19" fillId="3" borderId="1" xfId="0" applyFont="1" applyFill="1" applyBorder="1" applyAlignment="1">
      <alignment/>
    </xf>
    <xf numFmtId="0" fontId="20" fillId="3" borderId="2" xfId="0" applyFont="1" applyFill="1" applyBorder="1" applyAlignment="1">
      <alignment/>
    </xf>
    <xf numFmtId="0" fontId="20" fillId="3" borderId="3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1" fontId="0" fillId="4" borderId="0" xfId="0" applyNumberFormat="1" applyFill="1" applyBorder="1" applyAlignment="1">
      <alignment/>
    </xf>
    <xf numFmtId="0" fontId="0" fillId="4" borderId="11" xfId="0" applyFill="1" applyBorder="1" applyAlignment="1">
      <alignment/>
    </xf>
    <xf numFmtId="2" fontId="0" fillId="4" borderId="12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18" fillId="4" borderId="10" xfId="0" applyFont="1" applyFill="1" applyBorder="1" applyAlignment="1">
      <alignment/>
    </xf>
    <xf numFmtId="181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18" fillId="4" borderId="13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182" fontId="0" fillId="0" borderId="0" xfId="19" applyNumberFormat="1" applyAlignment="1">
      <alignment horizontal="center"/>
    </xf>
    <xf numFmtId="1" fontId="1" fillId="6" borderId="4" xfId="0" applyNumberFormat="1" applyFont="1" applyFill="1" applyBorder="1" applyAlignment="1">
      <alignment/>
    </xf>
    <xf numFmtId="0" fontId="2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ont="1" applyFill="1" applyAlignment="1">
      <alignment/>
    </xf>
    <xf numFmtId="0" fontId="0" fillId="9" borderId="0" xfId="0" applyFill="1" applyAlignment="1">
      <alignment horizontal="center"/>
    </xf>
    <xf numFmtId="1" fontId="1" fillId="9" borderId="0" xfId="0" applyNumberFormat="1" applyFont="1" applyFill="1" applyBorder="1" applyAlignment="1">
      <alignment horizontal="center"/>
    </xf>
    <xf numFmtId="0" fontId="0" fillId="9" borderId="0" xfId="0" applyFill="1" applyAlignment="1">
      <alignment/>
    </xf>
    <xf numFmtId="0" fontId="11" fillId="2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8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Tractrix expansion</a:t>
            </a:r>
          </a:p>
        </c:rich>
      </c:tx>
      <c:layout>
        <c:manualLayout>
          <c:xMode val="factor"/>
          <c:yMode val="factor"/>
          <c:x val="0.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115"/>
          <c:w val="0.94375"/>
          <c:h val="0.8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'Rect. Horns by Driver TSP'!$C$27:$C$426</c:f>
              <c:numCache>
                <c:ptCount val="400"/>
                <c:pt idx="0">
                  <c:v>0</c:v>
                </c:pt>
                <c:pt idx="1">
                  <c:v>7.963821454335175</c:v>
                </c:pt>
                <c:pt idx="2">
                  <c:v>11.920835618288493</c:v>
                </c:pt>
                <c:pt idx="3">
                  <c:v>15.861386761489712</c:v>
                </c:pt>
                <c:pt idx="4">
                  <c:v>19.785574576733097</c:v>
                </c:pt>
                <c:pt idx="5">
                  <c:v>23.693497715204558</c:v>
                </c:pt>
                <c:pt idx="6">
                  <c:v>27.58525380035576</c:v>
                </c:pt>
                <c:pt idx="7">
                  <c:v>31.46093944154768</c:v>
                </c:pt>
                <c:pt idx="8">
                  <c:v>35.32065024745975</c:v>
                </c:pt>
                <c:pt idx="9">
                  <c:v>39.164480839276166</c:v>
                </c:pt>
                <c:pt idx="10">
                  <c:v>42.992524863649805</c:v>
                </c:pt>
                <c:pt idx="11">
                  <c:v>46.80487500544609</c:v>
                </c:pt>
                <c:pt idx="12">
                  <c:v>50.601623000280824</c:v>
                </c:pt>
                <c:pt idx="13">
                  <c:v>54.3828596468411</c:v>
                </c:pt>
                <c:pt idx="14">
                  <c:v>58.14867481901024</c:v>
                </c:pt>
                <c:pt idx="15">
                  <c:v>61.89915747778491</c:v>
                </c:pt>
                <c:pt idx="16">
                  <c:v>65.63439568299987</c:v>
                </c:pt>
                <c:pt idx="17">
                  <c:v>69.35447660486057</c:v>
                </c:pt>
                <c:pt idx="18">
                  <c:v>73.05948653528344</c:v>
                </c:pt>
                <c:pt idx="19">
                  <c:v>76.74951089905221</c:v>
                </c:pt>
                <c:pt idx="20">
                  <c:v>80.42463426479549</c:v>
                </c:pt>
                <c:pt idx="21">
                  <c:v>84.08494035578087</c:v>
                </c:pt>
                <c:pt idx="22">
                  <c:v>87.73051206053879</c:v>
                </c:pt>
                <c:pt idx="23">
                  <c:v>91.36143144331027</c:v>
                </c:pt>
                <c:pt idx="24">
                  <c:v>94.97777975433223</c:v>
                </c:pt>
                <c:pt idx="25">
                  <c:v>98.57963743995106</c:v>
                </c:pt>
                <c:pt idx="26">
                  <c:v>102.16708415257995</c:v>
                </c:pt>
                <c:pt idx="27">
                  <c:v>105.74019876049374</c:v>
                </c:pt>
                <c:pt idx="28">
                  <c:v>109.29905935746956</c:v>
                </c:pt>
                <c:pt idx="29">
                  <c:v>112.84374327227215</c:v>
                </c:pt>
                <c:pt idx="30">
                  <c:v>116.37432707799167</c:v>
                </c:pt>
                <c:pt idx="31">
                  <c:v>119.89088660123389</c:v>
                </c:pt>
                <c:pt idx="32">
                  <c:v>123.39349693116287</c:v>
                </c:pt>
                <c:pt idx="33">
                  <c:v>126.882232428404</c:v>
                </c:pt>
                <c:pt idx="34">
                  <c:v>130.3571667338083</c:v>
                </c:pt>
                <c:pt idx="35">
                  <c:v>133.81837277707564</c:v>
                </c:pt>
                <c:pt idx="36">
                  <c:v>137.26592278525004</c:v>
                </c:pt>
                <c:pt idx="37">
                  <c:v>140.69988829107592</c:v>
                </c:pt>
                <c:pt idx="38">
                  <c:v>144.12034014123174</c:v>
                </c:pt>
                <c:pt idx="39">
                  <c:v>147.5273485044297</c:v>
                </c:pt>
                <c:pt idx="40">
                  <c:v>150.9209828793953</c:v>
                </c:pt>
                <c:pt idx="41">
                  <c:v>154.30131210272384</c:v>
                </c:pt>
                <c:pt idx="42">
                  <c:v>157.66840435661265</c:v>
                </c:pt>
                <c:pt idx="43">
                  <c:v>161.02232717647757</c:v>
                </c:pt>
                <c:pt idx="44">
                  <c:v>164.36314745845561</c:v>
                </c:pt>
                <c:pt idx="45">
                  <c:v>167.69093146678938</c:v>
                </c:pt>
                <c:pt idx="46">
                  <c:v>171.0057448410987</c:v>
                </c:pt>
                <c:pt idx="47">
                  <c:v>174.3076526035477</c:v>
                </c:pt>
                <c:pt idx="48">
                  <c:v>177.59671916589696</c:v>
                </c:pt>
                <c:pt idx="49">
                  <c:v>180.8730083364535</c:v>
                </c:pt>
                <c:pt idx="50">
                  <c:v>184.13658332691398</c:v>
                </c:pt>
                <c:pt idx="51">
                  <c:v>187.3875067591066</c:v>
                </c:pt>
                <c:pt idx="52">
                  <c:v>190.62584067163175</c:v>
                </c:pt>
                <c:pt idx="53">
                  <c:v>193.85164652640174</c:v>
                </c:pt>
                <c:pt idx="54">
                  <c:v>197.0649852150848</c:v>
                </c:pt>
                <c:pt idx="55">
                  <c:v>200.26591706545332</c:v>
                </c:pt>
                <c:pt idx="56">
                  <c:v>203.45450184763513</c:v>
                </c:pt>
                <c:pt idx="57">
                  <c:v>206.63079878027702</c:v>
                </c:pt>
                <c:pt idx="58">
                  <c:v>209.79486653661047</c:v>
                </c:pt>
                <c:pt idx="59">
                  <c:v>212.94676325043542</c:v>
                </c:pt>
                <c:pt idx="60">
                  <c:v>216.08654652200812</c:v>
                </c:pt>
                <c:pt idx="61">
                  <c:v>219.21427342384982</c:v>
                </c:pt>
                <c:pt idx="62">
                  <c:v>222.33000050646433</c:v>
                </c:pt>
                <c:pt idx="63">
                  <c:v>225.43378380397507</c:v>
                </c:pt>
                <c:pt idx="64">
                  <c:v>228.52567883967913</c:v>
                </c:pt>
                <c:pt idx="65">
                  <c:v>231.60574063151944</c:v>
                </c:pt>
                <c:pt idx="66">
                  <c:v>234.67402369747947</c:v>
                </c:pt>
                <c:pt idx="67">
                  <c:v>237.73058206089513</c:v>
                </c:pt>
                <c:pt idx="68">
                  <c:v>240.77546925569527</c:v>
                </c:pt>
                <c:pt idx="69">
                  <c:v>243.8087383315617</c:v>
                </c:pt>
                <c:pt idx="70">
                  <c:v>246.8304418590169</c:v>
                </c:pt>
                <c:pt idx="71">
                  <c:v>249.8406319344383</c:v>
                </c:pt>
                <c:pt idx="72">
                  <c:v>252.839360184998</c:v>
                </c:pt>
                <c:pt idx="73">
                  <c:v>255.82667777353504</c:v>
                </c:pt>
                <c:pt idx="74">
                  <c:v>258.80263540335363</c:v>
                </c:pt>
                <c:pt idx="75">
                  <c:v>261.7672833229567</c:v>
                </c:pt>
                <c:pt idx="76">
                  <c:v>264.7206713307087</c:v>
                </c:pt>
                <c:pt idx="77">
                  <c:v>267.66284877943144</c:v>
                </c:pt>
                <c:pt idx="78">
                  <c:v>270.5938645809381</c:v>
                </c:pt>
                <c:pt idx="79">
                  <c:v>273.5137672104954</c:v>
                </c:pt>
                <c:pt idx="80">
                  <c:v>276.422604711232</c:v>
                </c:pt>
                <c:pt idx="81">
                  <c:v>279.3204246984744</c:v>
                </c:pt>
                <c:pt idx="82">
                  <c:v>282.20727436402785</c:v>
                </c:pt>
                <c:pt idx="83">
                  <c:v>285.08320048039286</c:v>
                </c:pt>
                <c:pt idx="84">
                  <c:v>287.9482494049246</c:v>
                </c:pt>
                <c:pt idx="85">
                  <c:v>290.8024670839304</c:v>
                </c:pt>
                <c:pt idx="86">
                  <c:v>293.6458990567121</c:v>
                </c:pt>
                <c:pt idx="87">
                  <c:v>296.4785904595492</c:v>
                </c:pt>
                <c:pt idx="88">
                  <c:v>299.3005860296264</c:v>
                </c:pt>
                <c:pt idx="89">
                  <c:v>302.1119301089059</c:v>
                </c:pt>
                <c:pt idx="90">
                  <c:v>304.9126666479458</c:v>
                </c:pt>
                <c:pt idx="91">
                  <c:v>307.7028392096611</c:v>
                </c:pt>
                <c:pt idx="92">
                  <c:v>310.4824909730371</c:v>
                </c:pt>
                <c:pt idx="93">
                  <c:v>313.2516647367868</c:v>
                </c:pt>
                <c:pt idx="94">
                  <c:v>316.0104029229565</c:v>
                </c:pt>
                <c:pt idx="95">
                  <c:v>318.75874758048417</c:v>
                </c:pt>
                <c:pt idx="96">
                  <c:v>321.49674038870216</c:v>
                </c:pt>
                <c:pt idx="97">
                  <c:v>324.22442266079884</c:v>
                </c:pt>
                <c:pt idx="98">
                  <c:v>326.9418353472199</c:v>
                </c:pt>
                <c:pt idx="99">
                  <c:v>329.64901903903706</c:v>
                </c:pt>
                <c:pt idx="100">
                  <c:v>332.34601397125175</c:v>
                </c:pt>
                <c:pt idx="101">
                  <c:v>335.03286002607</c:v>
                </c:pt>
                <c:pt idx="102">
                  <c:v>337.7095967361154</c:v>
                </c:pt>
                <c:pt idx="103">
                  <c:v>340.376263287611</c:v>
                </c:pt>
                <c:pt idx="104">
                  <c:v>343.0328985235044</c:v>
                </c:pt>
                <c:pt idx="105">
                  <c:v>345.6795409465574</c:v>
                </c:pt>
                <c:pt idx="106">
                  <c:v>348.316228722387</c:v>
                </c:pt>
                <c:pt idx="107">
                  <c:v>350.94299968246787</c:v>
                </c:pt>
                <c:pt idx="108">
                  <c:v>353.55989132708714</c:v>
                </c:pt>
                <c:pt idx="109">
                  <c:v>356.16694082826257</c:v>
                </c:pt>
                <c:pt idx="110">
                  <c:v>358.76418503261857</c:v>
                </c:pt>
                <c:pt idx="111">
                  <c:v>361.351660464215</c:v>
                </c:pt>
                <c:pt idx="112">
                  <c:v>363.92940332734906</c:v>
                </c:pt>
                <c:pt idx="113">
                  <c:v>366.4974495093045</c:v>
                </c:pt>
                <c:pt idx="114">
                  <c:v>369.05583458306774</c:v>
                </c:pt>
                <c:pt idx="115">
                  <c:v>371.60459381000715</c:v>
                </c:pt>
                <c:pt idx="116">
                  <c:v>374.1437621425107</c:v>
                </c:pt>
                <c:pt idx="117">
                  <c:v>376.67337422658557</c:v>
                </c:pt>
                <c:pt idx="118">
                  <c:v>379.193464404427</c:v>
                </c:pt>
                <c:pt idx="119">
                  <c:v>381.7040667169392</c:v>
                </c:pt>
                <c:pt idx="120">
                  <c:v>384.20521490623355</c:v>
                </c:pt>
                <c:pt idx="121">
                  <c:v>386.69694241807906</c:v>
                </c:pt>
                <c:pt idx="122">
                  <c:v>389.1792824043258</c:v>
                </c:pt>
                <c:pt idx="123">
                  <c:v>391.6522677252881</c:v>
                </c:pt>
                <c:pt idx="124">
                  <c:v>394.1159309520966</c:v>
                </c:pt>
                <c:pt idx="125">
                  <c:v>396.5703043690146</c:v>
                </c:pt>
                <c:pt idx="126">
                  <c:v>399.01541997572315</c:v>
                </c:pt>
                <c:pt idx="127">
                  <c:v>401.45130948956546</c:v>
                </c:pt>
                <c:pt idx="128">
                  <c:v>403.8780043477701</c:v>
                </c:pt>
                <c:pt idx="129">
                  <c:v>406.2955357096323</c:v>
                </c:pt>
                <c:pt idx="130">
                  <c:v>408.70393445866534</c:v>
                </c:pt>
                <c:pt idx="131">
                  <c:v>411.1032312047229</c:v>
                </c:pt>
                <c:pt idx="132">
                  <c:v>413.4934562860865</c:v>
                </c:pt>
                <c:pt idx="133">
                  <c:v>415.8746397715237</c:v>
                </c:pt>
                <c:pt idx="134">
                  <c:v>418.24681146231467</c:v>
                </c:pt>
                <c:pt idx="135">
                  <c:v>420.61000089425</c:v>
                </c:pt>
                <c:pt idx="136">
                  <c:v>422.9642373395957</c:v>
                </c:pt>
                <c:pt idx="137">
                  <c:v>425.30954980902925</c:v>
                </c:pt>
                <c:pt idx="138">
                  <c:v>427.64596705354825</c:v>
                </c:pt>
                <c:pt idx="139">
                  <c:v>429.97351756634566</c:v>
                </c:pt>
                <c:pt idx="140">
                  <c:v>432.29222958466164</c:v>
                </c:pt>
                <c:pt idx="141">
                  <c:v>434.6021310916003</c:v>
                </c:pt>
                <c:pt idx="142">
                  <c:v>436.90324981792355</c:v>
                </c:pt>
                <c:pt idx="143">
                  <c:v>439.1956132438129</c:v>
                </c:pt>
                <c:pt idx="144">
                  <c:v>441.47924860060687</c:v>
                </c:pt>
                <c:pt idx="145">
                  <c:v>443.7541828725082</c:v>
                </c:pt>
                <c:pt idx="146">
                  <c:v>446.0204427982625</c:v>
                </c:pt>
                <c:pt idx="147">
                  <c:v>448.278054872815</c:v>
                </c:pt>
                <c:pt idx="148">
                  <c:v>450.5270453489344</c:v>
                </c:pt>
                <c:pt idx="149">
                  <c:v>452.7674402388134</c:v>
                </c:pt>
                <c:pt idx="150">
                  <c:v>454.99926531564427</c:v>
                </c:pt>
                <c:pt idx="151">
                  <c:v>457.2225461151603</c:v>
                </c:pt>
                <c:pt idx="152">
                  <c:v>459.43730793716315</c:v>
                </c:pt>
                <c:pt idx="153">
                  <c:v>461.64357584701463</c:v>
                </c:pt>
                <c:pt idx="154">
                  <c:v>463.8413746771064</c:v>
                </c:pt>
                <c:pt idx="155">
                  <c:v>466.03072902830377</c:v>
                </c:pt>
                <c:pt idx="156">
                  <c:v>468.21166327136586</c:v>
                </c:pt>
                <c:pt idx="157">
                  <c:v>470.38420154833796</c:v>
                </c:pt>
                <c:pt idx="158">
                  <c:v>472.54836777392086</c:v>
                </c:pt>
                <c:pt idx="159">
                  <c:v>474.70418563681335</c:v>
                </c:pt>
                <c:pt idx="160">
                  <c:v>476.85167860103275</c:v>
                </c:pt>
                <c:pt idx="161">
                  <c:v>478.99086990720923</c:v>
                </c:pt>
                <c:pt idx="162">
                  <c:v>481.1217825738555</c:v>
                </c:pt>
                <c:pt idx="163">
                  <c:v>483.2444393986141</c:v>
                </c:pt>
                <c:pt idx="164">
                  <c:v>485.3588629594774</c:v>
                </c:pt>
                <c:pt idx="165">
                  <c:v>487.46507561598776</c:v>
                </c:pt>
                <c:pt idx="166">
                  <c:v>489.56309951040964</c:v>
                </c:pt>
                <c:pt idx="167">
                  <c:v>491.65295656888236</c:v>
                </c:pt>
                <c:pt idx="168">
                  <c:v>493.7346685025436</c:v>
                </c:pt>
                <c:pt idx="169">
                  <c:v>495.8082568086363</c:v>
                </c:pt>
                <c:pt idx="170">
                  <c:v>497.87374277158494</c:v>
                </c:pt>
                <c:pt idx="171">
                  <c:v>499.9311474640531</c:v>
                </c:pt>
                <c:pt idx="172">
                  <c:v>501.98049174797757</c:v>
                </c:pt>
                <c:pt idx="173">
                  <c:v>504.0217962755761</c:v>
                </c:pt>
                <c:pt idx="174">
                  <c:v>506.0550814903355</c:v>
                </c:pt>
                <c:pt idx="175">
                  <c:v>508.0803676279737</c:v>
                </c:pt>
                <c:pt idx="176">
                  <c:v>510.0976747173811</c:v>
                </c:pt>
                <c:pt idx="177">
                  <c:v>512.1070225815378</c:v>
                </c:pt>
                <c:pt idx="178">
                  <c:v>514.1084308384077</c:v>
                </c:pt>
                <c:pt idx="179">
                  <c:v>516.1019189018083</c:v>
                </c:pt>
                <c:pt idx="180">
                  <c:v>518.0875059822616</c:v>
                </c:pt>
                <c:pt idx="181">
                  <c:v>520.0652110878186</c:v>
                </c:pt>
                <c:pt idx="182">
                  <c:v>522.0350530248604</c:v>
                </c:pt>
                <c:pt idx="183">
                  <c:v>523.9970503988802</c:v>
                </c:pt>
                <c:pt idx="184">
                  <c:v>525.951221615237</c:v>
                </c:pt>
                <c:pt idx="185">
                  <c:v>527.8975848798917</c:v>
                </c:pt>
                <c:pt idx="186">
                  <c:v>529.8361582001168</c:v>
                </c:pt>
                <c:pt idx="187">
                  <c:v>531.7669593851834</c:v>
                </c:pt>
                <c:pt idx="188">
                  <c:v>533.6900060470272</c:v>
                </c:pt>
                <c:pt idx="189">
                  <c:v>535.6053156008891</c:v>
                </c:pt>
                <c:pt idx="190">
                  <c:v>537.5129052659324</c:v>
                </c:pt>
                <c:pt idx="191">
                  <c:v>539.4127920658419</c:v>
                </c:pt>
                <c:pt idx="192">
                  <c:v>541.3049928293906</c:v>
                </c:pt>
                <c:pt idx="193">
                  <c:v>543.1895241909914</c:v>
                </c:pt>
                <c:pt idx="194">
                  <c:v>545.066402591222</c:v>
                </c:pt>
                <c:pt idx="195">
                  <c:v>546.9356442773249</c:v>
                </c:pt>
                <c:pt idx="196">
                  <c:v>548.7972653036867</c:v>
                </c:pt>
                <c:pt idx="197">
                  <c:v>550.6512815322913</c:v>
                </c:pt>
                <c:pt idx="198">
                  <c:v>552.4977086331506</c:v>
                </c:pt>
                <c:pt idx="199">
                  <c:v>554.3365620847093</c:v>
                </c:pt>
                <c:pt idx="200">
                  <c:v>556.1678571742298</c:v>
                </c:pt>
                <c:pt idx="201">
                  <c:v>557.991608998147</c:v>
                </c:pt>
                <c:pt idx="202">
                  <c:v>559.8078324624026</c:v>
                </c:pt>
                <c:pt idx="203">
                  <c:v>561.616542282753</c:v>
                </c:pt>
                <c:pt idx="204">
                  <c:v>563.4177529850541</c:v>
                </c:pt>
                <c:pt idx="205">
                  <c:v>565.2114789055198</c:v>
                </c:pt>
                <c:pt idx="206">
                  <c:v>566.9977341909538</c:v>
                </c:pt>
                <c:pt idx="207">
                  <c:v>568.7765327989589</c:v>
                </c:pt>
                <c:pt idx="208">
                  <c:v>570.5478884981192</c:v>
                </c:pt>
                <c:pt idx="209">
                  <c:v>572.3118148681564</c:v>
                </c:pt>
                <c:pt idx="210">
                  <c:v>574.0683253000584</c:v>
                </c:pt>
                <c:pt idx="211">
                  <c:v>575.8174329961854</c:v>
                </c:pt>
                <c:pt idx="212">
                  <c:v>577.5591509703451</c:v>
                </c:pt>
                <c:pt idx="213">
                  <c:v>579.2934920478426</c:v>
                </c:pt>
                <c:pt idx="214">
                  <c:v>581.0204688655035</c:v>
                </c:pt>
                <c:pt idx="215">
                  <c:v>582.7400938716685</c:v>
                </c:pt>
                <c:pt idx="216">
                  <c:v>584.4523793261609</c:v>
                </c:pt>
                <c:pt idx="217">
                  <c:v>586.1573373002238</c:v>
                </c:pt>
                <c:pt idx="218">
                  <c:v>587.8549796764304</c:v>
                </c:pt>
                <c:pt idx="219">
                  <c:v>589.5453181485652</c:v>
                </c:pt>
                <c:pt idx="220">
                  <c:v>591.2283642214753</c:v>
                </c:pt>
                <c:pt idx="221">
                  <c:v>592.90412921089</c:v>
                </c:pt>
                <c:pt idx="222">
                  <c:v>594.5726242432137</c:v>
                </c:pt>
                <c:pt idx="223">
                  <c:v>596.2338602552844</c:v>
                </c:pt>
                <c:pt idx="224">
                  <c:v>597.887847994104</c:v>
                </c:pt>
                <c:pt idx="225">
                  <c:v>599.5345980165337</c:v>
                </c:pt>
                <c:pt idx="226">
                  <c:v>601.1741206889594</c:v>
                </c:pt>
                <c:pt idx="227">
                  <c:v>602.8064261869242</c:v>
                </c:pt>
                <c:pt idx="228">
                  <c:v>604.4315244947263</c:v>
                </c:pt>
                <c:pt idx="229">
                  <c:v>606.049425404983</c:v>
                </c:pt>
                <c:pt idx="230">
                  <c:v>607.660138518162</c:v>
                </c:pt>
                <c:pt idx="231">
                  <c:v>609.2636732420742</c:v>
                </c:pt>
                <c:pt idx="232">
                  <c:v>610.8600387913358</c:v>
                </c:pt>
                <c:pt idx="233">
                  <c:v>612.4492441867877</c:v>
                </c:pt>
                <c:pt idx="234">
                  <c:v>614.0312982548816</c:v>
                </c:pt>
                <c:pt idx="235">
                  <c:v>615.6062096270288</c:v>
                </c:pt>
                <c:pt idx="236">
                  <c:v>617.1739867389067</c:v>
                </c:pt>
                <c:pt idx="237">
                  <c:v>618.7346378297289</c:v>
                </c:pt>
                <c:pt idx="238">
                  <c:v>620.2881709414746</c:v>
                </c:pt>
                <c:pt idx="239">
                  <c:v>621.8345939180755</c:v>
                </c:pt>
                <c:pt idx="240">
                  <c:v>623.3739144045612</c:v>
                </c:pt>
                <c:pt idx="241">
                  <c:v>624.9061398461621</c:v>
                </c:pt>
                <c:pt idx="242">
                  <c:v>626.4312774873688</c:v>
                </c:pt>
                <c:pt idx="243">
                  <c:v>627.9493343709448</c:v>
                </c:pt>
                <c:pt idx="244">
                  <c:v>629.4603173368952</c:v>
                </c:pt>
                <c:pt idx="245">
                  <c:v>630.9642330213873</c:v>
                </c:pt>
                <c:pt idx="246">
                  <c:v>632.461087855623</c:v>
                </c:pt>
                <c:pt idx="247">
                  <c:v>633.9508880646621</c:v>
                </c:pt>
                <c:pt idx="248">
                  <c:v>635.4336396661972</c:v>
                </c:pt>
                <c:pt idx="249">
                  <c:v>636.9093484692715</c:v>
                </c:pt>
                <c:pt idx="250">
                  <c:v>638.3780200729498</c:v>
                </c:pt>
                <c:pt idx="251">
                  <c:v>639.8396598649301</c:v>
                </c:pt>
                <c:pt idx="252">
                  <c:v>641.2942730201039</c:v>
                </c:pt>
                <c:pt idx="253">
                  <c:v>642.741864499054</c:v>
                </c:pt>
                <c:pt idx="254">
                  <c:v>644.1824390464984</c:v>
                </c:pt>
                <c:pt idx="255">
                  <c:v>645.6160011896708</c:v>
                </c:pt>
                <c:pt idx="256">
                  <c:v>647.0425552366397</c:v>
                </c:pt>
                <c:pt idx="257">
                  <c:v>648.462105274565</c:v>
                </c:pt>
                <c:pt idx="258">
                  <c:v>649.8746551678867</c:v>
                </c:pt>
                <c:pt idx="259">
                  <c:v>651.2802085564487</c:v>
                </c:pt>
                <c:pt idx="260">
                  <c:v>652.6787688535507</c:v>
                </c:pt>
                <c:pt idx="261">
                  <c:v>654.0703392439309</c:v>
                </c:pt>
                <c:pt idx="262">
                  <c:v>655.4549226816749</c:v>
                </c:pt>
                <c:pt idx="263">
                  <c:v>656.832521888047</c:v>
                </c:pt>
                <c:pt idx="264">
                  <c:v>658.2031393492459</c:v>
                </c:pt>
                <c:pt idx="265">
                  <c:v>659.5667773140789</c:v>
                </c:pt>
                <c:pt idx="266">
                  <c:v>660.9234377915526</c:v>
                </c:pt>
                <c:pt idx="267">
                  <c:v>662.2731225483805</c:v>
                </c:pt>
                <c:pt idx="268">
                  <c:v>663.6158331064</c:v>
                </c:pt>
                <c:pt idx="269">
                  <c:v>664.9515707398997</c:v>
                </c:pt>
                <c:pt idx="270">
                  <c:v>666.2803364728522</c:v>
                </c:pt>
                <c:pt idx="271">
                  <c:v>667.6021310760519</c:v>
                </c:pt>
                <c:pt idx="272">
                  <c:v>668.9169550641485</c:v>
                </c:pt>
                <c:pt idx="273">
                  <c:v>670.2248086925819</c:v>
                </c:pt>
                <c:pt idx="274">
                  <c:v>671.5256919544062</c:v>
                </c:pt>
                <c:pt idx="275">
                  <c:v>672.8196045770054</c:v>
                </c:pt>
                <c:pt idx="276">
                  <c:v>674.1065460186944</c:v>
                </c:pt>
                <c:pt idx="277">
                  <c:v>675.3865154651997</c:v>
                </c:pt>
                <c:pt idx="278">
                  <c:v>676.6595118260187</c:v>
                </c:pt>
                <c:pt idx="279">
                  <c:v>677.9255337306531</c:v>
                </c:pt>
                <c:pt idx="280">
                  <c:v>679.184579524709</c:v>
                </c:pt>
                <c:pt idx="281">
                  <c:v>680.4366472658601</c:v>
                </c:pt>
                <c:pt idx="282">
                  <c:v>681.6817347196724</c:v>
                </c:pt>
                <c:pt idx="283">
                  <c:v>682.9198393552778</c:v>
                </c:pt>
                <c:pt idx="284">
                  <c:v>684.1509583409006</c:v>
                </c:pt>
                <c:pt idx="285">
                  <c:v>685.375088539221</c:v>
                </c:pt>
                <c:pt idx="286">
                  <c:v>686.5922265025791</c:v>
                </c:pt>
                <c:pt idx="287">
                  <c:v>687.8023684680039</c:v>
                </c:pt>
                <c:pt idx="288">
                  <c:v>689.0055103520691</c:v>
                </c:pt>
                <c:pt idx="289">
                  <c:v>690.2016477455627</c:v>
                </c:pt>
                <c:pt idx="290">
                  <c:v>691.3907759079656</c:v>
                </c:pt>
                <c:pt idx="291">
                  <c:v>692.5728897617303</c:v>
                </c:pt>
                <c:pt idx="292">
                  <c:v>693.7479838863541</c:v>
                </c:pt>
                <c:pt idx="293">
                  <c:v>694.9160525122333</c:v>
                </c:pt>
                <c:pt idx="294">
                  <c:v>696.0770895142949</c:v>
                </c:pt>
                <c:pt idx="295">
                  <c:v>697.2310884053938</c:v>
                </c:pt>
                <c:pt idx="296">
                  <c:v>698.3780423294625</c:v>
                </c:pt>
                <c:pt idx="297">
                  <c:v>699.5179440544097</c:v>
                </c:pt>
                <c:pt idx="298">
                  <c:v>700.6507859647496</c:v>
                </c:pt>
                <c:pt idx="299">
                  <c:v>701.7765600539559</c:v>
                </c:pt>
                <c:pt idx="300">
                  <c:v>702.8952579165219</c:v>
                </c:pt>
                <c:pt idx="301">
                  <c:v>704.0068707397228</c:v>
                </c:pt>
                <c:pt idx="302">
                  <c:v>705.1113892950531</c:v>
                </c:pt>
                <c:pt idx="303">
                  <c:v>706.2088039293404</c:v>
                </c:pt>
                <c:pt idx="304">
                  <c:v>707.2991045555063</c:v>
                </c:pt>
                <c:pt idx="305">
                  <c:v>708.3822806429663</c:v>
                </c:pt>
                <c:pt idx="306">
                  <c:v>709.4583212076465</c:v>
                </c:pt>
                <c:pt idx="307">
                  <c:v>710.5272148016049</c:v>
                </c:pt>
                <c:pt idx="308">
                  <c:v>711.5889495022304</c:v>
                </c:pt>
                <c:pt idx="309">
                  <c:v>712.6435129010044</c:v>
                </c:pt>
                <c:pt idx="310">
                  <c:v>713.6908920918006</c:v>
                </c:pt>
                <c:pt idx="311">
                  <c:v>714.7310736587009</c:v>
                </c:pt>
                <c:pt idx="312">
                  <c:v>715.7640436633011</c:v>
                </c:pt>
                <c:pt idx="313">
                  <c:v>716.7897876314842</c:v>
                </c:pt>
                <c:pt idx="314">
                  <c:v>717.8082905396257</c:v>
                </c:pt>
                <c:pt idx="315">
                  <c:v>718.8195368002099</c:v>
                </c:pt>
                <c:pt idx="316">
                  <c:v>719.8235102468201</c:v>
                </c:pt>
                <c:pt idx="317">
                  <c:v>720.8201941184685</c:v>
                </c:pt>
                <c:pt idx="318">
                  <c:v>721.8095710432348</c:v>
                </c:pt>
                <c:pt idx="319">
                  <c:v>722.7916230211681</c:v>
                </c:pt>
                <c:pt idx="320">
                  <c:v>723.7663314064157</c:v>
                </c:pt>
                <c:pt idx="321">
                  <c:v>724.7336768885342</c:v>
                </c:pt>
                <c:pt idx="322">
                  <c:v>725.6936394729321</c:v>
                </c:pt>
                <c:pt idx="323">
                  <c:v>726.6461984603991</c:v>
                </c:pt>
                <c:pt idx="324">
                  <c:v>727.5913324256613</c:v>
                </c:pt>
                <c:pt idx="325">
                  <c:v>728.5290191949103</c:v>
                </c:pt>
                <c:pt idx="326">
                  <c:v>729.4592358222384</c:v>
                </c:pt>
                <c:pt idx="327">
                  <c:v>730.3819585649161</c:v>
                </c:pt>
                <c:pt idx="328">
                  <c:v>731.2971628574369</c:v>
                </c:pt>
                <c:pt idx="329">
                  <c:v>732.2048232842542</c:v>
                </c:pt>
                <c:pt idx="330">
                  <c:v>733.104913551122</c:v>
                </c:pt>
                <c:pt idx="331">
                  <c:v>733.9974064549525</c:v>
                </c:pt>
                <c:pt idx="332">
                  <c:v>734.8822738520897</c:v>
                </c:pt>
                <c:pt idx="333">
                  <c:v>735.7594866248935</c:v>
                </c:pt>
                <c:pt idx="334">
                  <c:v>736.6290146465174</c:v>
                </c:pt>
                <c:pt idx="335">
                  <c:v>737.4908267437586</c:v>
                </c:pt>
                <c:pt idx="336">
                  <c:v>738.3448906578396</c:v>
                </c:pt>
                <c:pt idx="337">
                  <c:v>739.1911730029777</c:v>
                </c:pt>
                <c:pt idx="338">
                  <c:v>740.029639222578</c:v>
                </c:pt>
                <c:pt idx="339">
                  <c:v>740.8602535428786</c:v>
                </c:pt>
                <c:pt idx="340">
                  <c:v>741.6829789238535</c:v>
                </c:pt>
                <c:pt idx="341">
                  <c:v>742.497777007164</c:v>
                </c:pt>
                <c:pt idx="342">
                  <c:v>743.3046080609313</c:v>
                </c:pt>
                <c:pt idx="343">
                  <c:v>744.1034309210775</c:v>
                </c:pt>
                <c:pt idx="344">
                  <c:v>744.894202928961</c:v>
                </c:pt>
                <c:pt idx="345">
                  <c:v>745.676879864999</c:v>
                </c:pt>
                <c:pt idx="346">
                  <c:v>746.4514158779473</c:v>
                </c:pt>
                <c:pt idx="347">
                  <c:v>747.2177634094651</c:v>
                </c:pt>
                <c:pt idx="348">
                  <c:v>747.9758731135585</c:v>
                </c:pt>
                <c:pt idx="349">
                  <c:v>748.7256937704511</c:v>
                </c:pt>
                <c:pt idx="350">
                  <c:v>749.4671721943752</c:v>
                </c:pt>
                <c:pt idx="351">
                  <c:v>750.2002531347343</c:v>
                </c:pt>
                <c:pt idx="352">
                  <c:v>750.9248791700064</c:v>
                </c:pt>
                <c:pt idx="353">
                  <c:v>751.6409905936991</c:v>
                </c:pt>
                <c:pt idx="354">
                  <c:v>752.3485252915782</c:v>
                </c:pt>
                <c:pt idx="355">
                  <c:v>753.0474186092944</c:v>
                </c:pt>
                <c:pt idx="356">
                  <c:v>753.7376032094326</c:v>
                </c:pt>
                <c:pt idx="357">
                  <c:v>754.4190089168727</c:v>
                </c:pt>
                <c:pt idx="358">
                  <c:v>755.0915625512132</c:v>
                </c:pt>
                <c:pt idx="359">
                  <c:v>755.7551877448402</c:v>
                </c:pt>
                <c:pt idx="360">
                  <c:v>756.4098047450268</c:v>
                </c:pt>
                <c:pt idx="361">
                  <c:v>757.0553301982263</c:v>
                </c:pt>
                <c:pt idx="362">
                  <c:v>757.6916769144532</c:v>
                </c:pt>
                <c:pt idx="363">
                  <c:v>758.3187536093324</c:v>
                </c:pt>
                <c:pt idx="364">
                  <c:v>758.9364646210388</c:v>
                </c:pt>
                <c:pt idx="365">
                  <c:v>759.5447095988986</c:v>
                </c:pt>
                <c:pt idx="366">
                  <c:v>760.1433831599169</c:v>
                </c:pt>
                <c:pt idx="367">
                  <c:v>760.7323745088719</c:v>
                </c:pt>
                <c:pt idx="368">
                  <c:v>761.3115670168648</c:v>
                </c:pt>
                <c:pt idx="369">
                  <c:v>761.8808377523201</c:v>
                </c:pt>
                <c:pt idx="370">
                  <c:v>762.4400569573263</c:v>
                </c:pt>
                <c:pt idx="371">
                  <c:v>762.9890874608782</c:v>
                </c:pt>
                <c:pt idx="372">
                  <c:v>763.5277840189136</c:v>
                </c:pt>
                <c:pt idx="373">
                  <c:v>764.0559925690102</c:v>
                </c:pt>
                <c:pt idx="374">
                  <c:v>764.5735493850416</c:v>
                </c:pt>
                <c:pt idx="375">
                  <c:v>765.0802801138848</c:v>
                </c:pt>
                <c:pt idx="376">
                  <c:v>765.5759986721882</c:v>
                </c:pt>
                <c:pt idx="377">
                  <c:v>766.0605059759935</c:v>
                </c:pt>
                <c:pt idx="378">
                  <c:v>766.5335884692381</c:v>
                </c:pt>
                <c:pt idx="379">
                  <c:v>766.995016408352</c:v>
                </c:pt>
                <c:pt idx="380">
                  <c:v>767.4445418484665</c:v>
                </c:pt>
                <c:pt idx="381">
                  <c:v>767.8818962611335</c:v>
                </c:pt>
                <c:pt idx="382">
                  <c:v>768.3067876921968</c:v>
                </c:pt>
                <c:pt idx="383">
                  <c:v>768.7188973391906</c:v>
                </c:pt>
                <c:pt idx="384">
                  <c:v>769.117875386558</c:v>
                </c:pt>
                <c:pt idx="385">
                  <c:v>769.5033358783037</c:v>
                </c:pt>
                <c:pt idx="386">
                  <c:v>769.8748503220223</c:v>
                </c:pt>
                <c:pt idx="387">
                  <c:v>770.2319395902367</c:v>
                </c:pt>
                <c:pt idx="388">
                  <c:v>770.57406348838</c:v>
                </c:pt>
                <c:pt idx="389">
                  <c:v>770.9006070473548</c:v>
                </c:pt>
                <c:pt idx="390">
                  <c:v>771.2108620872795</c:v>
                </c:pt>
                <c:pt idx="391">
                  <c:v>771.5040017229937</c:v>
                </c:pt>
                <c:pt idx="392">
                  <c:v>771.7790439031721</c:v>
                </c:pt>
                <c:pt idx="393">
                  <c:v>772.034797048628</c:v>
                </c:pt>
                <c:pt idx="394">
                  <c:v>772.2697745892826</c:v>
                </c:pt>
                <c:pt idx="395">
                  <c:v>772.482050865347</c:v>
                </c:pt>
                <c:pt idx="396">
                  <c:v>772.6689933279836</c:v>
                </c:pt>
                <c:pt idx="397">
                  <c:v>772.8266862977055</c:v>
                </c:pt>
                <c:pt idx="398">
                  <c:v>772.9483301183972</c:v>
                </c:pt>
                <c:pt idx="399">
                  <c:v>773.0147920767738</c:v>
                </c:pt>
              </c:numCache>
            </c:numRef>
          </c:cat>
          <c:val>
            <c:numRef>
              <c:f>'Rect. Horns by Driver TSP'!$F$27:$F$426</c:f>
              <c:numCache>
                <c:ptCount val="400"/>
                <c:pt idx="0">
                  <c:v>535.5167576037361</c:v>
                </c:pt>
                <c:pt idx="1">
                  <c:v>539.2164143884969</c:v>
                </c:pt>
                <c:pt idx="2">
                  <c:v>541.0662427808774</c:v>
                </c:pt>
                <c:pt idx="3">
                  <c:v>542.9160711732578</c:v>
                </c:pt>
                <c:pt idx="4">
                  <c:v>544.7658995656382</c:v>
                </c:pt>
                <c:pt idx="5">
                  <c:v>546.6157279580186</c:v>
                </c:pt>
                <c:pt idx="6">
                  <c:v>548.465556350399</c:v>
                </c:pt>
                <c:pt idx="7">
                  <c:v>550.3153847427794</c:v>
                </c:pt>
                <c:pt idx="8">
                  <c:v>552.1652131351598</c:v>
                </c:pt>
                <c:pt idx="9">
                  <c:v>554.0150415275402</c:v>
                </c:pt>
                <c:pt idx="10">
                  <c:v>555.8648699199207</c:v>
                </c:pt>
                <c:pt idx="11">
                  <c:v>557.714698312301</c:v>
                </c:pt>
                <c:pt idx="12">
                  <c:v>559.5645267046815</c:v>
                </c:pt>
                <c:pt idx="13">
                  <c:v>561.4143550970618</c:v>
                </c:pt>
                <c:pt idx="14">
                  <c:v>563.2641834894423</c:v>
                </c:pt>
                <c:pt idx="15">
                  <c:v>565.1140118818228</c:v>
                </c:pt>
                <c:pt idx="16">
                  <c:v>566.9638402742031</c:v>
                </c:pt>
                <c:pt idx="17">
                  <c:v>568.8136686665836</c:v>
                </c:pt>
                <c:pt idx="18">
                  <c:v>570.6634970589639</c:v>
                </c:pt>
                <c:pt idx="19">
                  <c:v>572.5133254513444</c:v>
                </c:pt>
                <c:pt idx="20">
                  <c:v>574.3631538437247</c:v>
                </c:pt>
                <c:pt idx="21">
                  <c:v>576.2129822361052</c:v>
                </c:pt>
                <c:pt idx="22">
                  <c:v>578.0628106284856</c:v>
                </c:pt>
                <c:pt idx="23">
                  <c:v>579.912639020866</c:v>
                </c:pt>
                <c:pt idx="24">
                  <c:v>581.7624674132464</c:v>
                </c:pt>
                <c:pt idx="25">
                  <c:v>583.6122958056268</c:v>
                </c:pt>
                <c:pt idx="26">
                  <c:v>585.4621241980072</c:v>
                </c:pt>
                <c:pt idx="27">
                  <c:v>587.3119525903876</c:v>
                </c:pt>
                <c:pt idx="28">
                  <c:v>589.161780982768</c:v>
                </c:pt>
                <c:pt idx="29">
                  <c:v>591.0116093751485</c:v>
                </c:pt>
                <c:pt idx="30">
                  <c:v>592.8614377675289</c:v>
                </c:pt>
                <c:pt idx="31">
                  <c:v>594.7112661599093</c:v>
                </c:pt>
                <c:pt idx="32">
                  <c:v>596.5610945522897</c:v>
                </c:pt>
                <c:pt idx="33">
                  <c:v>598.4109229446701</c:v>
                </c:pt>
                <c:pt idx="34">
                  <c:v>600.2607513370505</c:v>
                </c:pt>
                <c:pt idx="35">
                  <c:v>602.1105797294309</c:v>
                </c:pt>
                <c:pt idx="36">
                  <c:v>603.9604081218114</c:v>
                </c:pt>
                <c:pt idx="37">
                  <c:v>605.8102365141917</c:v>
                </c:pt>
                <c:pt idx="38">
                  <c:v>607.6600649065722</c:v>
                </c:pt>
                <c:pt idx="39">
                  <c:v>609.5098932989525</c:v>
                </c:pt>
                <c:pt idx="40">
                  <c:v>611.359721691333</c:v>
                </c:pt>
                <c:pt idx="41">
                  <c:v>613.2095500837133</c:v>
                </c:pt>
                <c:pt idx="42">
                  <c:v>615.0593784760938</c:v>
                </c:pt>
                <c:pt idx="43">
                  <c:v>616.9092068684743</c:v>
                </c:pt>
                <c:pt idx="44">
                  <c:v>618.7590352608546</c:v>
                </c:pt>
                <c:pt idx="45">
                  <c:v>620.6088636532351</c:v>
                </c:pt>
                <c:pt idx="46">
                  <c:v>622.4586920456154</c:v>
                </c:pt>
                <c:pt idx="47">
                  <c:v>624.3085204379959</c:v>
                </c:pt>
                <c:pt idx="48">
                  <c:v>626.1583488303762</c:v>
                </c:pt>
                <c:pt idx="49">
                  <c:v>628.0081772227567</c:v>
                </c:pt>
                <c:pt idx="50">
                  <c:v>629.8580056151371</c:v>
                </c:pt>
                <c:pt idx="51">
                  <c:v>631.7078340075175</c:v>
                </c:pt>
                <c:pt idx="52">
                  <c:v>633.5576623998979</c:v>
                </c:pt>
                <c:pt idx="53">
                  <c:v>635.4074907922783</c:v>
                </c:pt>
                <c:pt idx="54">
                  <c:v>637.2573191846587</c:v>
                </c:pt>
                <c:pt idx="55">
                  <c:v>639.1071475770391</c:v>
                </c:pt>
                <c:pt idx="56">
                  <c:v>640.9569759694195</c:v>
                </c:pt>
                <c:pt idx="57">
                  <c:v>642.8068043618</c:v>
                </c:pt>
                <c:pt idx="58">
                  <c:v>644.6566327541804</c:v>
                </c:pt>
                <c:pt idx="59">
                  <c:v>646.5064611465608</c:v>
                </c:pt>
                <c:pt idx="60">
                  <c:v>648.3562895389412</c:v>
                </c:pt>
                <c:pt idx="61">
                  <c:v>650.2061179313216</c:v>
                </c:pt>
                <c:pt idx="62">
                  <c:v>652.055946323702</c:v>
                </c:pt>
                <c:pt idx="63">
                  <c:v>653.9057747160824</c:v>
                </c:pt>
                <c:pt idx="64">
                  <c:v>655.7556031084629</c:v>
                </c:pt>
                <c:pt idx="65">
                  <c:v>657.6054315008432</c:v>
                </c:pt>
                <c:pt idx="66">
                  <c:v>659.4552598932237</c:v>
                </c:pt>
                <c:pt idx="67">
                  <c:v>661.305088285604</c:v>
                </c:pt>
                <c:pt idx="68">
                  <c:v>663.1549166779845</c:v>
                </c:pt>
                <c:pt idx="69">
                  <c:v>665.004745070365</c:v>
                </c:pt>
                <c:pt idx="70">
                  <c:v>666.8545734627453</c:v>
                </c:pt>
                <c:pt idx="71">
                  <c:v>668.7044018551258</c:v>
                </c:pt>
                <c:pt idx="72">
                  <c:v>670.5542302475061</c:v>
                </c:pt>
                <c:pt idx="73">
                  <c:v>672.4040586398866</c:v>
                </c:pt>
                <c:pt idx="74">
                  <c:v>674.2538870322669</c:v>
                </c:pt>
                <c:pt idx="75">
                  <c:v>676.1037154246474</c:v>
                </c:pt>
                <c:pt idx="76">
                  <c:v>677.9535438170278</c:v>
                </c:pt>
                <c:pt idx="77">
                  <c:v>679.8033722094082</c:v>
                </c:pt>
                <c:pt idx="78">
                  <c:v>681.6532006017886</c:v>
                </c:pt>
                <c:pt idx="79">
                  <c:v>683.503028994169</c:v>
                </c:pt>
                <c:pt idx="80">
                  <c:v>685.3528573865494</c:v>
                </c:pt>
                <c:pt idx="81">
                  <c:v>687.2026857789298</c:v>
                </c:pt>
                <c:pt idx="82">
                  <c:v>689.0525141713102</c:v>
                </c:pt>
                <c:pt idx="83">
                  <c:v>690.9023425636907</c:v>
                </c:pt>
                <c:pt idx="84">
                  <c:v>692.752170956071</c:v>
                </c:pt>
                <c:pt idx="85">
                  <c:v>694.6019993484515</c:v>
                </c:pt>
                <c:pt idx="86">
                  <c:v>696.4518277408318</c:v>
                </c:pt>
                <c:pt idx="87">
                  <c:v>698.3016561332123</c:v>
                </c:pt>
                <c:pt idx="88">
                  <c:v>700.1514845255927</c:v>
                </c:pt>
                <c:pt idx="89">
                  <c:v>702.0013129179731</c:v>
                </c:pt>
                <c:pt idx="90">
                  <c:v>703.8511413103536</c:v>
                </c:pt>
                <c:pt idx="91">
                  <c:v>705.7009697027339</c:v>
                </c:pt>
                <c:pt idx="92">
                  <c:v>707.5507980951144</c:v>
                </c:pt>
                <c:pt idx="93">
                  <c:v>709.4006264874947</c:v>
                </c:pt>
                <c:pt idx="94">
                  <c:v>711.2504548798752</c:v>
                </c:pt>
                <c:pt idx="95">
                  <c:v>713.1002832722555</c:v>
                </c:pt>
                <c:pt idx="96">
                  <c:v>714.950111664636</c:v>
                </c:pt>
                <c:pt idx="97">
                  <c:v>716.7999400570164</c:v>
                </c:pt>
                <c:pt idx="98">
                  <c:v>718.6497684493968</c:v>
                </c:pt>
                <c:pt idx="99">
                  <c:v>720.4995968417772</c:v>
                </c:pt>
                <c:pt idx="100">
                  <c:v>722.3494252341576</c:v>
                </c:pt>
                <c:pt idx="101">
                  <c:v>724.199253626538</c:v>
                </c:pt>
                <c:pt idx="102">
                  <c:v>726.0490820189184</c:v>
                </c:pt>
                <c:pt idx="103">
                  <c:v>727.8989104112989</c:v>
                </c:pt>
                <c:pt idx="104">
                  <c:v>729.7487388036793</c:v>
                </c:pt>
                <c:pt idx="105">
                  <c:v>731.5985671960597</c:v>
                </c:pt>
                <c:pt idx="106">
                  <c:v>733.4483955884401</c:v>
                </c:pt>
                <c:pt idx="107">
                  <c:v>735.2982239808205</c:v>
                </c:pt>
                <c:pt idx="108">
                  <c:v>737.1480523732009</c:v>
                </c:pt>
                <c:pt idx="109">
                  <c:v>738.9978807655813</c:v>
                </c:pt>
                <c:pt idx="110">
                  <c:v>740.8477091579617</c:v>
                </c:pt>
                <c:pt idx="111">
                  <c:v>742.6975375503422</c:v>
                </c:pt>
                <c:pt idx="112">
                  <c:v>744.5473659427225</c:v>
                </c:pt>
                <c:pt idx="113">
                  <c:v>746.397194335103</c:v>
                </c:pt>
                <c:pt idx="114">
                  <c:v>748.2470227274833</c:v>
                </c:pt>
                <c:pt idx="115">
                  <c:v>750.0968511198638</c:v>
                </c:pt>
                <c:pt idx="116">
                  <c:v>751.9466795122441</c:v>
                </c:pt>
                <c:pt idx="117">
                  <c:v>753.7965079046246</c:v>
                </c:pt>
                <c:pt idx="118">
                  <c:v>755.6463362970051</c:v>
                </c:pt>
                <c:pt idx="119">
                  <c:v>757.4961646893854</c:v>
                </c:pt>
                <c:pt idx="120">
                  <c:v>759.3459930817659</c:v>
                </c:pt>
                <c:pt idx="121">
                  <c:v>761.1958214741462</c:v>
                </c:pt>
                <c:pt idx="122">
                  <c:v>763.0456498665267</c:v>
                </c:pt>
                <c:pt idx="123">
                  <c:v>764.8954782589071</c:v>
                </c:pt>
                <c:pt idx="124">
                  <c:v>766.7453066512875</c:v>
                </c:pt>
                <c:pt idx="125">
                  <c:v>768.5951350436678</c:v>
                </c:pt>
                <c:pt idx="126">
                  <c:v>770.4449634360483</c:v>
                </c:pt>
                <c:pt idx="127">
                  <c:v>772.2947918284287</c:v>
                </c:pt>
                <c:pt idx="128">
                  <c:v>774.1446202208092</c:v>
                </c:pt>
                <c:pt idx="129">
                  <c:v>775.9944486131895</c:v>
                </c:pt>
                <c:pt idx="130">
                  <c:v>777.8442770055699</c:v>
                </c:pt>
                <c:pt idx="131">
                  <c:v>779.6941053979504</c:v>
                </c:pt>
                <c:pt idx="132">
                  <c:v>781.5439337903308</c:v>
                </c:pt>
                <c:pt idx="133">
                  <c:v>783.3937621827113</c:v>
                </c:pt>
                <c:pt idx="134">
                  <c:v>785.2435905750916</c:v>
                </c:pt>
                <c:pt idx="135">
                  <c:v>787.093418967472</c:v>
                </c:pt>
                <c:pt idx="136">
                  <c:v>788.9432473598524</c:v>
                </c:pt>
                <c:pt idx="137">
                  <c:v>790.7930757522329</c:v>
                </c:pt>
                <c:pt idx="138">
                  <c:v>792.6429041446132</c:v>
                </c:pt>
                <c:pt idx="139">
                  <c:v>794.4927325369936</c:v>
                </c:pt>
                <c:pt idx="140">
                  <c:v>796.342560929374</c:v>
                </c:pt>
                <c:pt idx="141">
                  <c:v>798.1923893217545</c:v>
                </c:pt>
                <c:pt idx="142">
                  <c:v>800.042217714135</c:v>
                </c:pt>
                <c:pt idx="143">
                  <c:v>801.8920461065153</c:v>
                </c:pt>
                <c:pt idx="144">
                  <c:v>803.7418744988956</c:v>
                </c:pt>
                <c:pt idx="145">
                  <c:v>805.5917028912761</c:v>
                </c:pt>
                <c:pt idx="146">
                  <c:v>807.4415312836566</c:v>
                </c:pt>
                <c:pt idx="147">
                  <c:v>809.291359676037</c:v>
                </c:pt>
                <c:pt idx="148">
                  <c:v>811.1411880684174</c:v>
                </c:pt>
                <c:pt idx="149">
                  <c:v>812.9910164607977</c:v>
                </c:pt>
                <c:pt idx="150">
                  <c:v>814.8408448531782</c:v>
                </c:pt>
                <c:pt idx="151">
                  <c:v>816.6906732455586</c:v>
                </c:pt>
                <c:pt idx="152">
                  <c:v>818.540501637939</c:v>
                </c:pt>
                <c:pt idx="153">
                  <c:v>820.3903300303193</c:v>
                </c:pt>
                <c:pt idx="154">
                  <c:v>822.2401584226998</c:v>
                </c:pt>
                <c:pt idx="155">
                  <c:v>824.0899868150802</c:v>
                </c:pt>
                <c:pt idx="156">
                  <c:v>825.9398152074607</c:v>
                </c:pt>
                <c:pt idx="157">
                  <c:v>827.789643599841</c:v>
                </c:pt>
                <c:pt idx="158">
                  <c:v>829.6394719922214</c:v>
                </c:pt>
                <c:pt idx="159">
                  <c:v>831.4893003846018</c:v>
                </c:pt>
                <c:pt idx="160">
                  <c:v>833.3391287769823</c:v>
                </c:pt>
                <c:pt idx="161">
                  <c:v>835.1889571693628</c:v>
                </c:pt>
                <c:pt idx="162">
                  <c:v>837.0387855617431</c:v>
                </c:pt>
                <c:pt idx="163">
                  <c:v>838.8886139541235</c:v>
                </c:pt>
                <c:pt idx="164">
                  <c:v>840.7384423465039</c:v>
                </c:pt>
                <c:pt idx="165">
                  <c:v>842.5882707388844</c:v>
                </c:pt>
                <c:pt idx="166">
                  <c:v>844.4380991312647</c:v>
                </c:pt>
                <c:pt idx="167">
                  <c:v>846.2879275236452</c:v>
                </c:pt>
                <c:pt idx="168">
                  <c:v>848.1377559160255</c:v>
                </c:pt>
                <c:pt idx="169">
                  <c:v>849.987584308406</c:v>
                </c:pt>
                <c:pt idx="170">
                  <c:v>851.8374127007864</c:v>
                </c:pt>
                <c:pt idx="171">
                  <c:v>853.6872410931668</c:v>
                </c:pt>
                <c:pt idx="172">
                  <c:v>855.5370694855471</c:v>
                </c:pt>
                <c:pt idx="173">
                  <c:v>857.3868978779276</c:v>
                </c:pt>
                <c:pt idx="174">
                  <c:v>859.236726270308</c:v>
                </c:pt>
                <c:pt idx="175">
                  <c:v>861.0865546626885</c:v>
                </c:pt>
                <c:pt idx="176">
                  <c:v>862.9363830550689</c:v>
                </c:pt>
                <c:pt idx="177">
                  <c:v>864.7862114474492</c:v>
                </c:pt>
                <c:pt idx="178">
                  <c:v>866.6360398398297</c:v>
                </c:pt>
                <c:pt idx="179">
                  <c:v>868.4858682322101</c:v>
                </c:pt>
                <c:pt idx="180">
                  <c:v>870.3356966245905</c:v>
                </c:pt>
                <c:pt idx="181">
                  <c:v>872.1855250169709</c:v>
                </c:pt>
                <c:pt idx="182">
                  <c:v>874.0353534093513</c:v>
                </c:pt>
                <c:pt idx="183">
                  <c:v>875.8851818017317</c:v>
                </c:pt>
                <c:pt idx="184">
                  <c:v>877.7350101941122</c:v>
                </c:pt>
                <c:pt idx="185">
                  <c:v>879.5848385864925</c:v>
                </c:pt>
                <c:pt idx="186">
                  <c:v>881.4346669788729</c:v>
                </c:pt>
                <c:pt idx="187">
                  <c:v>883.2844953712533</c:v>
                </c:pt>
                <c:pt idx="188">
                  <c:v>885.1343237636338</c:v>
                </c:pt>
                <c:pt idx="189">
                  <c:v>886.9841521560143</c:v>
                </c:pt>
                <c:pt idx="190">
                  <c:v>888.8339805483946</c:v>
                </c:pt>
                <c:pt idx="191">
                  <c:v>890.683808940775</c:v>
                </c:pt>
                <c:pt idx="192">
                  <c:v>892.5336373331554</c:v>
                </c:pt>
                <c:pt idx="193">
                  <c:v>894.3834657255359</c:v>
                </c:pt>
                <c:pt idx="194">
                  <c:v>896.2332941179163</c:v>
                </c:pt>
                <c:pt idx="195">
                  <c:v>898.0831225102967</c:v>
                </c:pt>
                <c:pt idx="196">
                  <c:v>899.932950902677</c:v>
                </c:pt>
                <c:pt idx="197">
                  <c:v>901.7827792950575</c:v>
                </c:pt>
                <c:pt idx="198">
                  <c:v>903.6326076874379</c:v>
                </c:pt>
                <c:pt idx="199">
                  <c:v>905.4824360798183</c:v>
                </c:pt>
                <c:pt idx="200">
                  <c:v>907.3322644721986</c:v>
                </c:pt>
                <c:pt idx="201">
                  <c:v>909.1820928645791</c:v>
                </c:pt>
                <c:pt idx="202">
                  <c:v>911.0319212569595</c:v>
                </c:pt>
                <c:pt idx="203">
                  <c:v>912.88174964934</c:v>
                </c:pt>
                <c:pt idx="204">
                  <c:v>914.7315780417204</c:v>
                </c:pt>
                <c:pt idx="205">
                  <c:v>916.5814064341007</c:v>
                </c:pt>
                <c:pt idx="206">
                  <c:v>918.4312348264812</c:v>
                </c:pt>
                <c:pt idx="207">
                  <c:v>920.2810632188616</c:v>
                </c:pt>
                <c:pt idx="208">
                  <c:v>922.1308916112421</c:v>
                </c:pt>
                <c:pt idx="209">
                  <c:v>923.9807200036224</c:v>
                </c:pt>
                <c:pt idx="210">
                  <c:v>925.8305483960028</c:v>
                </c:pt>
                <c:pt idx="211">
                  <c:v>927.6803767883832</c:v>
                </c:pt>
                <c:pt idx="212">
                  <c:v>929.5302051807637</c:v>
                </c:pt>
                <c:pt idx="213">
                  <c:v>931.380033573144</c:v>
                </c:pt>
                <c:pt idx="214">
                  <c:v>933.2298619655245</c:v>
                </c:pt>
                <c:pt idx="215">
                  <c:v>935.0796903579048</c:v>
                </c:pt>
                <c:pt idx="216">
                  <c:v>936.9295187502853</c:v>
                </c:pt>
                <c:pt idx="217">
                  <c:v>938.7793471426658</c:v>
                </c:pt>
                <c:pt idx="218">
                  <c:v>940.6291755350461</c:v>
                </c:pt>
                <c:pt idx="219">
                  <c:v>942.4790039274264</c:v>
                </c:pt>
                <c:pt idx="220">
                  <c:v>944.3288323198069</c:v>
                </c:pt>
                <c:pt idx="221">
                  <c:v>946.1786607121874</c:v>
                </c:pt>
                <c:pt idx="222">
                  <c:v>948.0284891045678</c:v>
                </c:pt>
                <c:pt idx="223">
                  <c:v>949.8783174969482</c:v>
                </c:pt>
                <c:pt idx="224">
                  <c:v>951.7281458893285</c:v>
                </c:pt>
                <c:pt idx="225">
                  <c:v>953.577974281709</c:v>
                </c:pt>
                <c:pt idx="226">
                  <c:v>955.4278026740894</c:v>
                </c:pt>
                <c:pt idx="227">
                  <c:v>957.2776310664698</c:v>
                </c:pt>
                <c:pt idx="228">
                  <c:v>959.1274594588502</c:v>
                </c:pt>
                <c:pt idx="229">
                  <c:v>960.9772878512306</c:v>
                </c:pt>
                <c:pt idx="230">
                  <c:v>962.827116243611</c:v>
                </c:pt>
                <c:pt idx="231">
                  <c:v>964.6769446359915</c:v>
                </c:pt>
                <c:pt idx="232">
                  <c:v>966.5267730283718</c:v>
                </c:pt>
                <c:pt idx="233">
                  <c:v>968.3766014207522</c:v>
                </c:pt>
                <c:pt idx="234">
                  <c:v>970.2264298131327</c:v>
                </c:pt>
                <c:pt idx="235">
                  <c:v>972.0762582055131</c:v>
                </c:pt>
                <c:pt idx="236">
                  <c:v>973.9260865978936</c:v>
                </c:pt>
                <c:pt idx="237">
                  <c:v>975.7759149902739</c:v>
                </c:pt>
                <c:pt idx="238">
                  <c:v>977.6257433826543</c:v>
                </c:pt>
                <c:pt idx="239">
                  <c:v>979.4755717750347</c:v>
                </c:pt>
                <c:pt idx="240">
                  <c:v>981.3254001674152</c:v>
                </c:pt>
                <c:pt idx="241">
                  <c:v>983.1752285597956</c:v>
                </c:pt>
                <c:pt idx="242">
                  <c:v>985.025056952176</c:v>
                </c:pt>
                <c:pt idx="243">
                  <c:v>986.8748853445563</c:v>
                </c:pt>
                <c:pt idx="244">
                  <c:v>988.7247137369368</c:v>
                </c:pt>
                <c:pt idx="245">
                  <c:v>990.5745421293173</c:v>
                </c:pt>
                <c:pt idx="246">
                  <c:v>992.4243705216976</c:v>
                </c:pt>
                <c:pt idx="247">
                  <c:v>994.2741989140779</c:v>
                </c:pt>
                <c:pt idx="248">
                  <c:v>996.1240273064584</c:v>
                </c:pt>
                <c:pt idx="249">
                  <c:v>997.9738556988389</c:v>
                </c:pt>
                <c:pt idx="250">
                  <c:v>999.8236840912193</c:v>
                </c:pt>
                <c:pt idx="251">
                  <c:v>1001.6735124835997</c:v>
                </c:pt>
                <c:pt idx="252">
                  <c:v>1003.52334087598</c:v>
                </c:pt>
                <c:pt idx="253">
                  <c:v>1005.3731692683605</c:v>
                </c:pt>
                <c:pt idx="254">
                  <c:v>1007.2229976607409</c:v>
                </c:pt>
                <c:pt idx="255">
                  <c:v>1009.0728260531214</c:v>
                </c:pt>
                <c:pt idx="256">
                  <c:v>1010.9226544455017</c:v>
                </c:pt>
                <c:pt idx="257">
                  <c:v>1012.7724828378821</c:v>
                </c:pt>
                <c:pt idx="258">
                  <c:v>1014.6223112302625</c:v>
                </c:pt>
                <c:pt idx="259">
                  <c:v>1016.472139622643</c:v>
                </c:pt>
                <c:pt idx="260">
                  <c:v>1018.3219680150233</c:v>
                </c:pt>
                <c:pt idx="261">
                  <c:v>1020.1717964074038</c:v>
                </c:pt>
                <c:pt idx="262">
                  <c:v>1022.0216247997841</c:v>
                </c:pt>
                <c:pt idx="263">
                  <c:v>1023.8714531921646</c:v>
                </c:pt>
                <c:pt idx="264">
                  <c:v>1025.721281584545</c:v>
                </c:pt>
                <c:pt idx="265">
                  <c:v>1027.5711099769255</c:v>
                </c:pt>
                <c:pt idx="266">
                  <c:v>1029.4209383693058</c:v>
                </c:pt>
                <c:pt idx="267">
                  <c:v>1031.2707667616862</c:v>
                </c:pt>
                <c:pt idx="268">
                  <c:v>1033.1205951540667</c:v>
                </c:pt>
                <c:pt idx="269">
                  <c:v>1034.9704235464471</c:v>
                </c:pt>
                <c:pt idx="270">
                  <c:v>1036.8202519388274</c:v>
                </c:pt>
                <c:pt idx="271">
                  <c:v>1038.6700803312078</c:v>
                </c:pt>
                <c:pt idx="272">
                  <c:v>1040.5199087235883</c:v>
                </c:pt>
                <c:pt idx="273">
                  <c:v>1042.3697371159687</c:v>
                </c:pt>
                <c:pt idx="274">
                  <c:v>1044.2195655083492</c:v>
                </c:pt>
                <c:pt idx="275">
                  <c:v>1046.0693939007294</c:v>
                </c:pt>
                <c:pt idx="276">
                  <c:v>1047.91922229311</c:v>
                </c:pt>
                <c:pt idx="277">
                  <c:v>1049.7690506854904</c:v>
                </c:pt>
                <c:pt idx="278">
                  <c:v>1051.6188790778708</c:v>
                </c:pt>
                <c:pt idx="279">
                  <c:v>1053.468707470251</c:v>
                </c:pt>
                <c:pt idx="280">
                  <c:v>1055.3185358626315</c:v>
                </c:pt>
                <c:pt idx="281">
                  <c:v>1057.168364255012</c:v>
                </c:pt>
                <c:pt idx="282">
                  <c:v>1059.0181926473924</c:v>
                </c:pt>
                <c:pt idx="283">
                  <c:v>1060.8680210397729</c:v>
                </c:pt>
                <c:pt idx="284">
                  <c:v>1062.7178494321533</c:v>
                </c:pt>
                <c:pt idx="285">
                  <c:v>1064.5676778245336</c:v>
                </c:pt>
                <c:pt idx="286">
                  <c:v>1066.417506216914</c:v>
                </c:pt>
                <c:pt idx="287">
                  <c:v>1068.2673346092945</c:v>
                </c:pt>
                <c:pt idx="288">
                  <c:v>1070.117163001675</c:v>
                </c:pt>
                <c:pt idx="289">
                  <c:v>1071.9669913940552</c:v>
                </c:pt>
                <c:pt idx="290">
                  <c:v>1073.8168197864356</c:v>
                </c:pt>
                <c:pt idx="291">
                  <c:v>1075.666648178816</c:v>
                </c:pt>
                <c:pt idx="292">
                  <c:v>1077.5164765711966</c:v>
                </c:pt>
                <c:pt idx="293">
                  <c:v>1079.366304963577</c:v>
                </c:pt>
                <c:pt idx="294">
                  <c:v>1081.2161333559573</c:v>
                </c:pt>
                <c:pt idx="295">
                  <c:v>1083.0659617483377</c:v>
                </c:pt>
                <c:pt idx="296">
                  <c:v>1084.9157901407182</c:v>
                </c:pt>
                <c:pt idx="297">
                  <c:v>1086.7656185330986</c:v>
                </c:pt>
                <c:pt idx="298">
                  <c:v>1088.6154469254789</c:v>
                </c:pt>
                <c:pt idx="299">
                  <c:v>1090.4652753178593</c:v>
                </c:pt>
                <c:pt idx="300">
                  <c:v>1092.3151037102398</c:v>
                </c:pt>
                <c:pt idx="301">
                  <c:v>1094.1649321026202</c:v>
                </c:pt>
                <c:pt idx="302">
                  <c:v>1096.0147604950007</c:v>
                </c:pt>
                <c:pt idx="303">
                  <c:v>1097.8645888873812</c:v>
                </c:pt>
                <c:pt idx="304">
                  <c:v>1099.7144172797614</c:v>
                </c:pt>
                <c:pt idx="305">
                  <c:v>1101.5642456721419</c:v>
                </c:pt>
                <c:pt idx="306">
                  <c:v>1103.4140740645223</c:v>
                </c:pt>
                <c:pt idx="307">
                  <c:v>1105.2639024569028</c:v>
                </c:pt>
                <c:pt idx="308">
                  <c:v>1107.113730849283</c:v>
                </c:pt>
                <c:pt idx="309">
                  <c:v>1108.9635592416635</c:v>
                </c:pt>
                <c:pt idx="310">
                  <c:v>1110.813387634044</c:v>
                </c:pt>
                <c:pt idx="311">
                  <c:v>1112.6632160264244</c:v>
                </c:pt>
                <c:pt idx="312">
                  <c:v>1114.5130444188048</c:v>
                </c:pt>
                <c:pt idx="313">
                  <c:v>1116.362872811185</c:v>
                </c:pt>
                <c:pt idx="314">
                  <c:v>1118.2127012035655</c:v>
                </c:pt>
                <c:pt idx="315">
                  <c:v>1120.062529595946</c:v>
                </c:pt>
                <c:pt idx="316">
                  <c:v>1121.9123579883264</c:v>
                </c:pt>
                <c:pt idx="317">
                  <c:v>1123.7621863807067</c:v>
                </c:pt>
                <c:pt idx="318">
                  <c:v>1125.6120147730871</c:v>
                </c:pt>
                <c:pt idx="319">
                  <c:v>1127.4618431654676</c:v>
                </c:pt>
                <c:pt idx="320">
                  <c:v>1129.311671557848</c:v>
                </c:pt>
                <c:pt idx="321">
                  <c:v>1131.1614999502285</c:v>
                </c:pt>
                <c:pt idx="322">
                  <c:v>1133.0113283426087</c:v>
                </c:pt>
                <c:pt idx="323">
                  <c:v>1134.8611567349892</c:v>
                </c:pt>
                <c:pt idx="324">
                  <c:v>1136.7109851273697</c:v>
                </c:pt>
                <c:pt idx="325">
                  <c:v>1138.5608135197501</c:v>
                </c:pt>
                <c:pt idx="326">
                  <c:v>1140.4106419121304</c:v>
                </c:pt>
                <c:pt idx="327">
                  <c:v>1142.2604703045108</c:v>
                </c:pt>
                <c:pt idx="328">
                  <c:v>1144.1102986968913</c:v>
                </c:pt>
                <c:pt idx="329">
                  <c:v>1145.9601270892717</c:v>
                </c:pt>
                <c:pt idx="330">
                  <c:v>1147.8099554816522</c:v>
                </c:pt>
                <c:pt idx="331">
                  <c:v>1149.6597838740327</c:v>
                </c:pt>
                <c:pt idx="332">
                  <c:v>1151.509612266413</c:v>
                </c:pt>
                <c:pt idx="333">
                  <c:v>1153.3594406587933</c:v>
                </c:pt>
                <c:pt idx="334">
                  <c:v>1155.2092690511738</c:v>
                </c:pt>
                <c:pt idx="335">
                  <c:v>1157.0590974435543</c:v>
                </c:pt>
                <c:pt idx="336">
                  <c:v>1158.9089258359345</c:v>
                </c:pt>
                <c:pt idx="337">
                  <c:v>1160.758754228315</c:v>
                </c:pt>
                <c:pt idx="338">
                  <c:v>1162.6085826206954</c:v>
                </c:pt>
                <c:pt idx="339">
                  <c:v>1164.4584110130759</c:v>
                </c:pt>
                <c:pt idx="340">
                  <c:v>1166.3082394054563</c:v>
                </c:pt>
                <c:pt idx="341">
                  <c:v>1168.1580677978366</c:v>
                </c:pt>
                <c:pt idx="342">
                  <c:v>1170.007896190217</c:v>
                </c:pt>
                <c:pt idx="343">
                  <c:v>1171.8577245825975</c:v>
                </c:pt>
                <c:pt idx="344">
                  <c:v>1173.707552974978</c:v>
                </c:pt>
                <c:pt idx="345">
                  <c:v>1175.5573813673582</c:v>
                </c:pt>
                <c:pt idx="346">
                  <c:v>1177.4072097597386</c:v>
                </c:pt>
                <c:pt idx="347">
                  <c:v>1179.257038152119</c:v>
                </c:pt>
                <c:pt idx="348">
                  <c:v>1181.1068665444996</c:v>
                </c:pt>
                <c:pt idx="349">
                  <c:v>1182.95669493688</c:v>
                </c:pt>
                <c:pt idx="350">
                  <c:v>1184.8065233292602</c:v>
                </c:pt>
                <c:pt idx="351">
                  <c:v>1186.6563517216407</c:v>
                </c:pt>
                <c:pt idx="352">
                  <c:v>1188.5061801140212</c:v>
                </c:pt>
                <c:pt idx="353">
                  <c:v>1190.3560085064016</c:v>
                </c:pt>
                <c:pt idx="354">
                  <c:v>1192.205836898782</c:v>
                </c:pt>
                <c:pt idx="355">
                  <c:v>1194.0556652911623</c:v>
                </c:pt>
                <c:pt idx="356">
                  <c:v>1195.9054936835428</c:v>
                </c:pt>
                <c:pt idx="357">
                  <c:v>1197.7553220759232</c:v>
                </c:pt>
                <c:pt idx="358">
                  <c:v>1199.6051504683037</c:v>
                </c:pt>
                <c:pt idx="359">
                  <c:v>1201.4549788606842</c:v>
                </c:pt>
                <c:pt idx="360">
                  <c:v>1203.3048072530644</c:v>
                </c:pt>
                <c:pt idx="361">
                  <c:v>1205.1546356454448</c:v>
                </c:pt>
                <c:pt idx="362">
                  <c:v>1207.0044640378253</c:v>
                </c:pt>
                <c:pt idx="363">
                  <c:v>1208.8542924302058</c:v>
                </c:pt>
                <c:pt idx="364">
                  <c:v>1210.704120822586</c:v>
                </c:pt>
                <c:pt idx="365">
                  <c:v>1212.5539492149665</c:v>
                </c:pt>
                <c:pt idx="366">
                  <c:v>1214.403777607347</c:v>
                </c:pt>
                <c:pt idx="367">
                  <c:v>1216.2536059997274</c:v>
                </c:pt>
                <c:pt idx="368">
                  <c:v>1218.1034343921078</c:v>
                </c:pt>
                <c:pt idx="369">
                  <c:v>1219.953262784488</c:v>
                </c:pt>
                <c:pt idx="370">
                  <c:v>1221.8030911768685</c:v>
                </c:pt>
                <c:pt idx="371">
                  <c:v>1223.652919569249</c:v>
                </c:pt>
                <c:pt idx="372">
                  <c:v>1225.5027479616294</c:v>
                </c:pt>
                <c:pt idx="373">
                  <c:v>1227.35257635401</c:v>
                </c:pt>
                <c:pt idx="374">
                  <c:v>1229.2024047463901</c:v>
                </c:pt>
                <c:pt idx="375">
                  <c:v>1231.0522331387706</c:v>
                </c:pt>
                <c:pt idx="376">
                  <c:v>1232.902061531151</c:v>
                </c:pt>
                <c:pt idx="377">
                  <c:v>1234.7518899235315</c:v>
                </c:pt>
                <c:pt idx="378">
                  <c:v>1236.6017183159117</c:v>
                </c:pt>
                <c:pt idx="379">
                  <c:v>1238.4515467082922</c:v>
                </c:pt>
                <c:pt idx="380">
                  <c:v>1240.3013751006727</c:v>
                </c:pt>
                <c:pt idx="381">
                  <c:v>1242.1512034930531</c:v>
                </c:pt>
                <c:pt idx="382">
                  <c:v>1244.0010318854336</c:v>
                </c:pt>
                <c:pt idx="383">
                  <c:v>1245.8508602778138</c:v>
                </c:pt>
                <c:pt idx="384">
                  <c:v>1247.7006886701943</c:v>
                </c:pt>
                <c:pt idx="385">
                  <c:v>1249.5505170625747</c:v>
                </c:pt>
                <c:pt idx="386">
                  <c:v>1251.4003454549552</c:v>
                </c:pt>
                <c:pt idx="387">
                  <c:v>1253.2501738473356</c:v>
                </c:pt>
                <c:pt idx="388">
                  <c:v>1255.1000022397159</c:v>
                </c:pt>
                <c:pt idx="389">
                  <c:v>1256.9498306320963</c:v>
                </c:pt>
                <c:pt idx="390">
                  <c:v>1258.7996590244768</c:v>
                </c:pt>
                <c:pt idx="391">
                  <c:v>1260.6494874168573</c:v>
                </c:pt>
                <c:pt idx="392">
                  <c:v>1262.4993158092375</c:v>
                </c:pt>
                <c:pt idx="393">
                  <c:v>1264.349144201618</c:v>
                </c:pt>
                <c:pt idx="394">
                  <c:v>1266.1989725939984</c:v>
                </c:pt>
                <c:pt idx="395">
                  <c:v>1268.0488009863789</c:v>
                </c:pt>
                <c:pt idx="396">
                  <c:v>1269.8986293787593</c:v>
                </c:pt>
                <c:pt idx="397">
                  <c:v>1271.7484577711396</c:v>
                </c:pt>
                <c:pt idx="398">
                  <c:v>1273.59828616352</c:v>
                </c:pt>
                <c:pt idx="399">
                  <c:v>1275.4481145559005</c:v>
                </c:pt>
              </c:numCache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TSP'!$H$27:$H$426</c:f>
              <c:numCache>
                <c:ptCount val="400"/>
                <c:pt idx="0">
                  <c:v>949.1787392391777</c:v>
                </c:pt>
                <c:pt idx="1">
                  <c:v>962.6901307664144</c:v>
                </c:pt>
                <c:pt idx="2">
                  <c:v>969.4035871082679</c:v>
                </c:pt>
                <c:pt idx="3">
                  <c:v>976.0891123468966</c:v>
                </c:pt>
                <c:pt idx="4">
                  <c:v>982.7468756207459</c:v>
                </c:pt>
                <c:pt idx="5">
                  <c:v>989.3770443010711</c:v>
                </c:pt>
                <c:pt idx="6">
                  <c:v>995.9797840154779</c:v>
                </c:pt>
                <c:pt idx="7">
                  <c:v>1002.555258671069</c:v>
                </c:pt>
                <c:pt idx="8">
                  <c:v>1009.1036304771943</c:v>
                </c:pt>
                <c:pt idx="9">
                  <c:v>1015.6250599678228</c:v>
                </c:pt>
                <c:pt idx="10">
                  <c:v>1022.1197060235372</c:v>
                </c:pt>
                <c:pt idx="11">
                  <c:v>1028.5877258931546</c:v>
                </c:pt>
                <c:pt idx="12">
                  <c:v>1035.0292752149992</c:v>
                </c:pt>
                <c:pt idx="13">
                  <c:v>1041.4445080378043</c:v>
                </c:pt>
                <c:pt idx="14">
                  <c:v>1047.8335768412853</c:v>
                </c:pt>
                <c:pt idx="15">
                  <c:v>1054.1966325563567</c:v>
                </c:pt>
                <c:pt idx="16">
                  <c:v>1060.5338245850253</c:v>
                </c:pt>
                <c:pt idx="17">
                  <c:v>1066.8453008199554</c:v>
                </c:pt>
                <c:pt idx="18">
                  <c:v>1073.1312076637098</c:v>
                </c:pt>
                <c:pt idx="19">
                  <c:v>1079.3916900476765</c:v>
                </c:pt>
                <c:pt idx="20">
                  <c:v>1085.6268914506943</c:v>
                </c:pt>
                <c:pt idx="21">
                  <c:v>1091.836953917365</c:v>
                </c:pt>
                <c:pt idx="22">
                  <c:v>1098.0220180760782</c:v>
                </c:pt>
                <c:pt idx="23">
                  <c:v>1104.1822231567373</c:v>
                </c:pt>
                <c:pt idx="24">
                  <c:v>1110.3177070082093</c:v>
                </c:pt>
                <c:pt idx="25">
                  <c:v>1116.4286061154828</c:v>
                </c:pt>
                <c:pt idx="26">
                  <c:v>1122.5150556165627</c:v>
                </c:pt>
                <c:pt idx="27">
                  <c:v>1128.577189319087</c:v>
                </c:pt>
                <c:pt idx="28">
                  <c:v>1134.615139716684</c:v>
                </c:pt>
                <c:pt idx="29">
                  <c:v>1140.6290380050648</c:v>
                </c:pt>
                <c:pt idx="30">
                  <c:v>1146.6190140978651</c:v>
                </c:pt>
                <c:pt idx="31">
                  <c:v>1152.5851966422383</c:v>
                </c:pt>
                <c:pt idx="32">
                  <c:v>1158.5277130341963</c:v>
                </c:pt>
                <c:pt idx="33">
                  <c:v>1164.4466894337154</c:v>
                </c:pt>
                <c:pt idx="34">
                  <c:v>1170.342250779605</c:v>
                </c:pt>
                <c:pt idx="35">
                  <c:v>1176.2145208041375</c:v>
                </c:pt>
                <c:pt idx="36">
                  <c:v>1182.0636220474628</c:v>
                </c:pt>
                <c:pt idx="37">
                  <c:v>1187.8896758717838</c:v>
                </c:pt>
                <c:pt idx="38">
                  <c:v>1193.6928024753265</c:v>
                </c:pt>
                <c:pt idx="39">
                  <c:v>1199.4731209060817</c:v>
                </c:pt>
                <c:pt idx="40">
                  <c:v>1205.2307490753433</c:v>
                </c:pt>
                <c:pt idx="41">
                  <c:v>1210.965803771037</c:v>
                </c:pt>
                <c:pt idx="42">
                  <c:v>1216.67840067084</c:v>
                </c:pt>
                <c:pt idx="43">
                  <c:v>1222.368654355101</c:v>
                </c:pt>
                <c:pt idx="44">
                  <c:v>1228.0366783195718</c:v>
                </c:pt>
                <c:pt idx="45">
                  <c:v>1233.6825849879338</c:v>
                </c:pt>
                <c:pt idx="46">
                  <c:v>1239.3064857241352</c:v>
                </c:pt>
                <c:pt idx="47">
                  <c:v>1244.908490844552</c:v>
                </c:pt>
                <c:pt idx="48">
                  <c:v>1250.4887096299508</c:v>
                </c:pt>
                <c:pt idx="49">
                  <c:v>1256.0472503372814</c:v>
                </c:pt>
                <c:pt idx="50">
                  <c:v>1261.5842202112865</c:v>
                </c:pt>
                <c:pt idx="51">
                  <c:v>1267.09972549594</c:v>
                </c:pt>
                <c:pt idx="52">
                  <c:v>1272.5938714457136</c:v>
                </c:pt>
                <c:pt idx="53">
                  <c:v>1278.0667623366721</c:v>
                </c:pt>
                <c:pt idx="54">
                  <c:v>1283.5185014774056</c:v>
                </c:pt>
                <c:pt idx="55">
                  <c:v>1288.9491912198018</c:v>
                </c:pt>
                <c:pt idx="56">
                  <c:v>1294.3589329696492</c:v>
                </c:pt>
                <c:pt idx="57">
                  <c:v>1299.747827197096</c:v>
                </c:pt>
                <c:pt idx="58">
                  <c:v>1305.1159734469413</c:v>
                </c:pt>
                <c:pt idx="59">
                  <c:v>1310.463470348786</c:v>
                </c:pt>
                <c:pt idx="60">
                  <c:v>1315.790415627022</c:v>
                </c:pt>
                <c:pt idx="61">
                  <c:v>1321.0969061106894</c:v>
                </c:pt>
                <c:pt idx="62">
                  <c:v>1326.3830377431736</c:v>
                </c:pt>
                <c:pt idx="63">
                  <c:v>1331.6489055917725</c:v>
                </c:pt>
                <c:pt idx="64">
                  <c:v>1336.8946038571166</c:v>
                </c:pt>
                <c:pt idx="65">
                  <c:v>1342.120225882455</c:v>
                </c:pt>
                <c:pt idx="66">
                  <c:v>1347.3258641628072</c:v>
                </c:pt>
                <c:pt idx="67">
                  <c:v>1352.511610353975</c:v>
                </c:pt>
                <c:pt idx="68">
                  <c:v>1357.6775552814343</c:v>
                </c:pt>
                <c:pt idx="69">
                  <c:v>1362.823788949089</c:v>
                </c:pt>
                <c:pt idx="70">
                  <c:v>1367.9504005479032</c:v>
                </c:pt>
                <c:pt idx="71">
                  <c:v>1373.0574784644077</c:v>
                </c:pt>
                <c:pt idx="72">
                  <c:v>1378.145110289082</c:v>
                </c:pt>
                <c:pt idx="73">
                  <c:v>1383.2133828246185</c:v>
                </c:pt>
                <c:pt idx="74">
                  <c:v>1388.2623820940657</c:v>
                </c:pt>
                <c:pt idx="75">
                  <c:v>1393.2921933488572</c:v>
                </c:pt>
                <c:pt idx="76">
                  <c:v>1398.3029010767232</c:v>
                </c:pt>
                <c:pt idx="77">
                  <c:v>1403.2945890094882</c:v>
                </c:pt>
                <c:pt idx="78">
                  <c:v>1408.2673401307625</c:v>
                </c:pt>
                <c:pt idx="79">
                  <c:v>1413.2212366835138</c:v>
                </c:pt>
                <c:pt idx="80">
                  <c:v>1418.1563601775451</c:v>
                </c:pt>
                <c:pt idx="81">
                  <c:v>1423.0727913968526</c:v>
                </c:pt>
                <c:pt idx="82">
                  <c:v>1427.9706104068873</c:v>
                </c:pt>
                <c:pt idx="83">
                  <c:v>1432.8498965617093</c:v>
                </c:pt>
                <c:pt idx="84">
                  <c:v>1437.7107285110449</c:v>
                </c:pt>
                <c:pt idx="85">
                  <c:v>1442.5531842072378</c:v>
                </c:pt>
                <c:pt idx="86">
                  <c:v>1447.3773409121075</c:v>
                </c:pt>
                <c:pt idx="87">
                  <c:v>1452.1832752037076</c:v>
                </c:pt>
                <c:pt idx="88">
                  <c:v>1456.9710629829883</c:v>
                </c:pt>
                <c:pt idx="89">
                  <c:v>1461.7407794803676</c:v>
                </c:pt>
                <c:pt idx="90">
                  <c:v>1466.4924992622073</c:v>
                </c:pt>
                <c:pt idx="91">
                  <c:v>1471.226296237197</c:v>
                </c:pt>
                <c:pt idx="92">
                  <c:v>1475.942243662651</c:v>
                </c:pt>
                <c:pt idx="93">
                  <c:v>1480.6404141507155</c:v>
                </c:pt>
                <c:pt idx="94">
                  <c:v>1485.3208796744857</c:v>
                </c:pt>
                <c:pt idx="95">
                  <c:v>1489.9837115740422</c:v>
                </c:pt>
                <c:pt idx="96">
                  <c:v>1494.6289805623937</c:v>
                </c:pt>
                <c:pt idx="97">
                  <c:v>1499.2567567313508</c:v>
                </c:pt>
                <c:pt idx="98">
                  <c:v>1503.8671095572959</c:v>
                </c:pt>
                <c:pt idx="99">
                  <c:v>1508.4601079068984</c:v>
                </c:pt>
                <c:pt idx="100">
                  <c:v>1513.0358200427208</c:v>
                </c:pt>
                <c:pt idx="101">
                  <c:v>1517.5943136287742</c:v>
                </c:pt>
                <c:pt idx="102">
                  <c:v>1522.1356557359686</c:v>
                </c:pt>
                <c:pt idx="103">
                  <c:v>1526.6599128475127</c:v>
                </c:pt>
                <c:pt idx="104">
                  <c:v>1531.167150864215</c:v>
                </c:pt>
                <c:pt idx="105">
                  <c:v>1535.657435109726</c:v>
                </c:pt>
                <c:pt idx="106">
                  <c:v>1540.1308303356975</c:v>
                </c:pt>
                <c:pt idx="107">
                  <c:v>1544.5874007268767</c:v>
                </c:pt>
                <c:pt idx="108">
                  <c:v>1549.0272099061192</c:v>
                </c:pt>
                <c:pt idx="109">
                  <c:v>1553.4503209393397</c:v>
                </c:pt>
                <c:pt idx="110">
                  <c:v>1557.856796340392</c:v>
                </c:pt>
                <c:pt idx="111">
                  <c:v>1562.2466980758677</c:v>
                </c:pt>
                <c:pt idx="112">
                  <c:v>1566.6200875698505</c:v>
                </c:pt>
                <c:pt idx="113">
                  <c:v>1570.9770257085802</c:v>
                </c:pt>
                <c:pt idx="114">
                  <c:v>1575.31757284506</c:v>
                </c:pt>
                <c:pt idx="115">
                  <c:v>1579.6417888036049</c:v>
                </c:pt>
                <c:pt idx="116">
                  <c:v>1583.9497328843124</c:v>
                </c:pt>
                <c:pt idx="117">
                  <c:v>1588.2414638674775</c:v>
                </c:pt>
                <c:pt idx="118">
                  <c:v>1592.5170400179477</c:v>
                </c:pt>
                <c:pt idx="119">
                  <c:v>1596.776519089402</c:v>
                </c:pt>
                <c:pt idx="120">
                  <c:v>1601.0199583285876</c:v>
                </c:pt>
                <c:pt idx="121">
                  <c:v>1605.2474144794792</c:v>
                </c:pt>
                <c:pt idx="122">
                  <c:v>1609.4589437873892</c:v>
                </c:pt>
                <c:pt idx="123">
                  <c:v>1613.6546020030116</c:v>
                </c:pt>
                <c:pt idx="124">
                  <c:v>1617.834444386412</c:v>
                </c:pt>
                <c:pt idx="125">
                  <c:v>1621.9985257109588</c:v>
                </c:pt>
                <c:pt idx="126">
                  <c:v>1626.146900267198</c:v>
                </c:pt>
                <c:pt idx="127">
                  <c:v>1630.279621866663</c:v>
                </c:pt>
                <c:pt idx="128">
                  <c:v>1634.3967438456455</c:v>
                </c:pt>
                <c:pt idx="129">
                  <c:v>1638.4983190688963</c:v>
                </c:pt>
                <c:pt idx="130">
                  <c:v>1642.5843999332756</c:v>
                </c:pt>
                <c:pt idx="131">
                  <c:v>1646.6550383713538</c:v>
                </c:pt>
                <c:pt idx="132">
                  <c:v>1650.7102858549529</c:v>
                </c:pt>
                <c:pt idx="133">
                  <c:v>1654.7501933986382</c:v>
                </c:pt>
                <c:pt idx="134">
                  <c:v>1658.774811563157</c:v>
                </c:pt>
                <c:pt idx="135">
                  <c:v>1662.7841904588286</c:v>
                </c:pt>
                <c:pt idx="136">
                  <c:v>1666.778379748876</c:v>
                </c:pt>
                <c:pt idx="137">
                  <c:v>1670.7574286527133</c:v>
                </c:pt>
                <c:pt idx="138">
                  <c:v>1674.7213859491817</c:v>
                </c:pt>
                <c:pt idx="139">
                  <c:v>1678.6702999797326</c:v>
                </c:pt>
                <c:pt idx="140">
                  <c:v>1682.6042186515683</c:v>
                </c:pt>
                <c:pt idx="141">
                  <c:v>1686.5231894407257</c:v>
                </c:pt>
                <c:pt idx="142">
                  <c:v>1690.4272593951173</c:v>
                </c:pt>
                <c:pt idx="143">
                  <c:v>1694.316475137523</c:v>
                </c:pt>
                <c:pt idx="144">
                  <c:v>1698.190882868536</c:v>
                </c:pt>
                <c:pt idx="145">
                  <c:v>1702.0505283694602</c:v>
                </c:pt>
                <c:pt idx="146">
                  <c:v>1705.8954570051574</c:v>
                </c:pt>
                <c:pt idx="147">
                  <c:v>1709.7257137268584</c:v>
                </c:pt>
                <c:pt idx="148">
                  <c:v>1713.541343074919</c:v>
                </c:pt>
                <c:pt idx="149">
                  <c:v>1717.3423891815337</c:v>
                </c:pt>
                <c:pt idx="150">
                  <c:v>1721.1288957734102</c:v>
                </c:pt>
                <c:pt idx="151">
                  <c:v>1724.9009061743839</c:v>
                </c:pt>
                <c:pt idx="152">
                  <c:v>1728.6584633080092</c:v>
                </c:pt>
                <c:pt idx="153">
                  <c:v>1732.4016097000915</c:v>
                </c:pt>
                <c:pt idx="154">
                  <c:v>1736.1303874811788</c:v>
                </c:pt>
                <c:pt idx="155">
                  <c:v>1739.8448383890136</c:v>
                </c:pt>
                <c:pt idx="156">
                  <c:v>1743.5450037709393</c:v>
                </c:pt>
                <c:pt idx="157">
                  <c:v>1747.2309245862657</c:v>
                </c:pt>
                <c:pt idx="158">
                  <c:v>1750.9026414085906</c:v>
                </c:pt>
                <c:pt idx="159">
                  <c:v>1754.5601944280766</c:v>
                </c:pt>
                <c:pt idx="160">
                  <c:v>1758.2036234536934</c:v>
                </c:pt>
                <c:pt idx="161">
                  <c:v>1761.8329679154126</c:v>
                </c:pt>
                <c:pt idx="162">
                  <c:v>1765.4482668663618</c:v>
                </c:pt>
                <c:pt idx="163">
                  <c:v>1769.0495589849415</c:v>
                </c:pt>
                <c:pt idx="164">
                  <c:v>1772.6368825768945</c:v>
                </c:pt>
                <c:pt idx="165">
                  <c:v>1776.210275577342</c:v>
                </c:pt>
                <c:pt idx="166">
                  <c:v>1779.7697755527715</c:v>
                </c:pt>
                <c:pt idx="167">
                  <c:v>1783.3154197029944</c:v>
                </c:pt>
                <c:pt idx="168">
                  <c:v>1786.847244863051</c:v>
                </c:pt>
                <c:pt idx="169">
                  <c:v>1790.3652875050877</c:v>
                </c:pt>
                <c:pt idx="170">
                  <c:v>1793.8695837401847</c:v>
                </c:pt>
                <c:pt idx="171">
                  <c:v>1797.3601693201485</c:v>
                </c:pt>
                <c:pt idx="172">
                  <c:v>1800.8370796392687</c:v>
                </c:pt>
                <c:pt idx="173">
                  <c:v>1804.300349736025</c:v>
                </c:pt>
                <c:pt idx="174">
                  <c:v>1807.7500142947654</c:v>
                </c:pt>
                <c:pt idx="175">
                  <c:v>1811.1861076473378</c:v>
                </c:pt>
                <c:pt idx="176">
                  <c:v>1814.6086637746876</c:v>
                </c:pt>
                <c:pt idx="177">
                  <c:v>1818.0177163084127</c:v>
                </c:pt>
                <c:pt idx="178">
                  <c:v>1821.4132985322826</c:v>
                </c:pt>
                <c:pt idx="179">
                  <c:v>1824.7954433837115</c:v>
                </c:pt>
                <c:pt idx="180">
                  <c:v>1828.1641834552038</c:v>
                </c:pt>
                <c:pt idx="181">
                  <c:v>1831.5195509957516</c:v>
                </c:pt>
                <c:pt idx="182">
                  <c:v>1834.8615779121956</c:v>
                </c:pt>
                <c:pt idx="183">
                  <c:v>1838.19029577055</c:v>
                </c:pt>
                <c:pt idx="184">
                  <c:v>1841.5057357972823</c:v>
                </c:pt>
                <c:pt idx="185">
                  <c:v>1844.807928880562</c:v>
                </c:pt>
                <c:pt idx="186">
                  <c:v>1848.0969055714645</c:v>
                </c:pt>
                <c:pt idx="187">
                  <c:v>1851.3726960851363</c:v>
                </c:pt>
                <c:pt idx="188">
                  <c:v>1854.635330301926</c:v>
                </c:pt>
                <c:pt idx="189">
                  <c:v>1857.8848377684699</c:v>
                </c:pt>
                <c:pt idx="190">
                  <c:v>1861.1212476987403</c:v>
                </c:pt>
                <c:pt idx="191">
                  <c:v>1864.3445889750608</c:v>
                </c:pt>
                <c:pt idx="192">
                  <c:v>1867.5548901490688</c:v>
                </c:pt>
                <c:pt idx="193">
                  <c:v>1870.7521794426507</c:v>
                </c:pt>
                <c:pt idx="194">
                  <c:v>1873.9364847488332</c:v>
                </c:pt>
                <c:pt idx="195">
                  <c:v>1877.107833632631</c:v>
                </c:pt>
                <c:pt idx="196">
                  <c:v>1880.2662533318594</c:v>
                </c:pt>
                <c:pt idx="197">
                  <c:v>1883.4117707579048</c:v>
                </c:pt>
                <c:pt idx="198">
                  <c:v>1886.5444124964552</c:v>
                </c:pt>
                <c:pt idx="199">
                  <c:v>1889.6642048081844</c:v>
                </c:pt>
                <c:pt idx="200">
                  <c:v>1892.7711736294086</c:v>
                </c:pt>
                <c:pt idx="201">
                  <c:v>1895.8653445726866</c:v>
                </c:pt>
                <c:pt idx="202">
                  <c:v>1898.9467429273866</c:v>
                </c:pt>
                <c:pt idx="203">
                  <c:v>1902.015393660209</c:v>
                </c:pt>
                <c:pt idx="204">
                  <c:v>1905.07132141567</c:v>
                </c:pt>
                <c:pt idx="205">
                  <c:v>1908.11455051654</c:v>
                </c:pt>
                <c:pt idx="206">
                  <c:v>1911.145104964236</c:v>
                </c:pt>
                <c:pt idx="207">
                  <c:v>1914.1630084391786</c:v>
                </c:pt>
                <c:pt idx="208">
                  <c:v>1917.168284301099</c:v>
                </c:pt>
                <c:pt idx="209">
                  <c:v>1920.1609555893053</c:v>
                </c:pt>
                <c:pt idx="210">
                  <c:v>1923.1410450229007</c:v>
                </c:pt>
                <c:pt idx="211">
                  <c:v>1926.108575000963</c:v>
                </c:pt>
                <c:pt idx="212">
                  <c:v>1929.0635676026725</c:v>
                </c:pt>
                <c:pt idx="213">
                  <c:v>1932.0060445873974</c:v>
                </c:pt>
                <c:pt idx="214">
                  <c:v>1934.9360273947311</c:v>
                </c:pt>
                <c:pt idx="215">
                  <c:v>1937.853537144485</c:v>
                </c:pt>
                <c:pt idx="216">
                  <c:v>1940.758594636632</c:v>
                </c:pt>
                <c:pt idx="217">
                  <c:v>1943.6512203512016</c:v>
                </c:pt>
                <c:pt idx="218">
                  <c:v>1946.5314344481246</c:v>
                </c:pt>
                <c:pt idx="219">
                  <c:v>1949.3992567670357</c:v>
                </c:pt>
                <c:pt idx="220">
                  <c:v>1952.2547068270176</c:v>
                </c:pt>
                <c:pt idx="221">
                  <c:v>1955.097803826297</c:v>
                </c:pt>
                <c:pt idx="222">
                  <c:v>1957.9285666418928</c:v>
                </c:pt>
                <c:pt idx="223">
                  <c:v>1960.7470138292056</c:v>
                </c:pt>
                <c:pt idx="224">
                  <c:v>1963.5531636215612</c:v>
                </c:pt>
                <c:pt idx="225">
                  <c:v>1966.3470339296932</c:v>
                </c:pt>
                <c:pt idx="226">
                  <c:v>1969.1286423411761</c:v>
                </c:pt>
                <c:pt idx="227">
                  <c:v>1971.8980061198</c:v>
                </c:pt>
                <c:pt idx="228">
                  <c:v>1974.6551422048904</c:v>
                </c:pt>
                <c:pt idx="229">
                  <c:v>1977.4000672105672</c:v>
                </c:pt>
                <c:pt idx="230">
                  <c:v>1980.1327974249505</c:v>
                </c:pt>
                <c:pt idx="231">
                  <c:v>1982.8533488092992</c:v>
                </c:pt>
                <c:pt idx="232">
                  <c:v>1985.5617369970987</c:v>
                </c:pt>
                <c:pt idx="233">
                  <c:v>1988.257977293076</c:v>
                </c:pt>
                <c:pt idx="234">
                  <c:v>1990.9420846721582</c:v>
                </c:pt>
                <c:pt idx="235">
                  <c:v>1993.6140737783674</c:v>
                </c:pt>
                <c:pt idx="236">
                  <c:v>1996.2739589236442</c:v>
                </c:pt>
                <c:pt idx="237">
                  <c:v>1998.9217540866093</c:v>
                </c:pt>
                <c:pt idx="238">
                  <c:v>2001.557472911257</c:v>
                </c:pt>
                <c:pt idx="239">
                  <c:v>2004.1811287055734</c:v>
                </c:pt>
                <c:pt idx="240">
                  <c:v>2006.7927344400898</c:v>
                </c:pt>
                <c:pt idx="241">
                  <c:v>2009.3923027463572</c:v>
                </c:pt>
                <c:pt idx="242">
                  <c:v>2011.9798459153533</c:v>
                </c:pt>
                <c:pt idx="243">
                  <c:v>2014.555375895806</c:v>
                </c:pt>
                <c:pt idx="244">
                  <c:v>2017.1189042924436</c:v>
                </c:pt>
                <c:pt idx="245">
                  <c:v>2019.6704423641647</c:v>
                </c:pt>
                <c:pt idx="246">
                  <c:v>2022.2100010221236</c:v>
                </c:pt>
                <c:pt idx="247">
                  <c:v>2024.737590827735</c:v>
                </c:pt>
                <c:pt idx="248">
                  <c:v>2027.253221990595</c:v>
                </c:pt>
                <c:pt idx="249">
                  <c:v>2029.756904366306</c:v>
                </c:pt>
                <c:pt idx="250">
                  <c:v>2032.248647454221</c:v>
                </c:pt>
                <c:pt idx="251">
                  <c:v>2034.7284603950907</c:v>
                </c:pt>
                <c:pt idx="252">
                  <c:v>2037.1963519686171</c:v>
                </c:pt>
                <c:pt idx="253">
                  <c:v>2039.6523305909077</c:v>
                </c:pt>
                <c:pt idx="254">
                  <c:v>2042.0964043118345</c:v>
                </c:pt>
                <c:pt idx="255">
                  <c:v>2044.528580812286</c:v>
                </c:pt>
                <c:pt idx="256">
                  <c:v>2046.9488674013166</c:v>
                </c:pt>
                <c:pt idx="257">
                  <c:v>2049.357271013187</c:v>
                </c:pt>
                <c:pt idx="258">
                  <c:v>2051.7537982042927</c:v>
                </c:pt>
                <c:pt idx="259">
                  <c:v>2054.1384551499805</c:v>
                </c:pt>
                <c:pt idx="260">
                  <c:v>2056.5112476412414</c:v>
                </c:pt>
                <c:pt idx="261">
                  <c:v>2058.872181081293</c:v>
                </c:pt>
                <c:pt idx="262">
                  <c:v>2061.221260482025</c:v>
                </c:pt>
                <c:pt idx="263">
                  <c:v>2063.5584904603256</c:v>
                </c:pt>
                <c:pt idx="264">
                  <c:v>2065.88387523427</c:v>
                </c:pt>
                <c:pt idx="265">
                  <c:v>2068.197418619178</c:v>
                </c:pt>
                <c:pt idx="266">
                  <c:v>2070.499124023522</c:v>
                </c:pt>
                <c:pt idx="267">
                  <c:v>2072.7889944447024</c:v>
                </c:pt>
                <c:pt idx="268">
                  <c:v>2075.0670324646635</c:v>
                </c:pt>
                <c:pt idx="269">
                  <c:v>2077.333240245358</c:v>
                </c:pt>
                <c:pt idx="270">
                  <c:v>2079.5876195240553</c:v>
                </c:pt>
                <c:pt idx="271">
                  <c:v>2081.8301716084816</c:v>
                </c:pt>
                <c:pt idx="272">
                  <c:v>2084.060897371791</c:v>
                </c:pt>
                <c:pt idx="273">
                  <c:v>2086.27979724736</c:v>
                </c:pt>
                <c:pt idx="274">
                  <c:v>2088.4868712234056</c:v>
                </c:pt>
                <c:pt idx="275">
                  <c:v>2090.682118837408</c:v>
                </c:pt>
                <c:pt idx="276">
                  <c:v>2092.8655391703464</c:v>
                </c:pt>
                <c:pt idx="277">
                  <c:v>2095.0371308407275</c:v>
                </c:pt>
                <c:pt idx="278">
                  <c:v>2097.1968919984074</c:v>
                </c:pt>
                <c:pt idx="279">
                  <c:v>2099.3448203182043</c:v>
                </c:pt>
                <c:pt idx="280">
                  <c:v>2101.480912993279</c:v>
                </c:pt>
                <c:pt idx="281">
                  <c:v>2103.605166728288</c:v>
                </c:pt>
                <c:pt idx="282">
                  <c:v>2105.717577732298</c:v>
                </c:pt>
                <c:pt idx="283">
                  <c:v>2107.818141711447</c:v>
                </c:pt>
                <c:pt idx="284">
                  <c:v>2109.9068538613546</c:v>
                </c:pt>
                <c:pt idx="285">
                  <c:v>2111.983708859255</c:v>
                </c:pt>
                <c:pt idx="286">
                  <c:v>2114.0487008558603</c:v>
                </c:pt>
                <c:pt idx="287">
                  <c:v>2116.101823466927</c:v>
                </c:pt>
                <c:pt idx="288">
                  <c:v>2118.1430697645283</c:v>
                </c:pt>
                <c:pt idx="289">
                  <c:v>2120.172432268011</c:v>
                </c:pt>
                <c:pt idx="290">
                  <c:v>2122.1899029346273</c:v>
                </c:pt>
                <c:pt idx="291">
                  <c:v>2124.195473149827</c:v>
                </c:pt>
                <c:pt idx="292">
                  <c:v>2126.1891337172056</c:v>
                </c:pt>
                <c:pt idx="293">
                  <c:v>2128.1708748480723</c:v>
                </c:pt>
                <c:pt idx="294">
                  <c:v>2130.1406861506503</c:v>
                </c:pt>
                <c:pt idx="295">
                  <c:v>2132.098556618872</c:v>
                </c:pt>
                <c:pt idx="296">
                  <c:v>2134.0444746207577</c:v>
                </c:pt>
                <c:pt idx="297">
                  <c:v>2135.9784278863663</c:v>
                </c:pt>
                <c:pt idx="298">
                  <c:v>2137.9004034952914</c:v>
                </c:pt>
                <c:pt idx="299">
                  <c:v>2139.810387863688</c:v>
                </c:pt>
                <c:pt idx="300">
                  <c:v>2141.708366730804</c:v>
                </c:pt>
                <c:pt idx="301">
                  <c:v>2143.5943251450008</c:v>
                </c:pt>
                <c:pt idx="302">
                  <c:v>2145.4682474492283</c:v>
                </c:pt>
                <c:pt idx="303">
                  <c:v>2147.3301172659485</c:v>
                </c:pt>
                <c:pt idx="304">
                  <c:v>2149.1799174814596</c:v>
                </c:pt>
                <c:pt idx="305">
                  <c:v>2151.017630229608</c:v>
                </c:pt>
                <c:pt idx="306">
                  <c:v>2152.8432368748536</c:v>
                </c:pt>
                <c:pt idx="307">
                  <c:v>2154.656717994658</c:v>
                </c:pt>
                <c:pt idx="308">
                  <c:v>2156.4580533611597</c:v>
                </c:pt>
                <c:pt idx="309">
                  <c:v>2158.2472219221117</c:v>
                </c:pt>
                <c:pt idx="310">
                  <c:v>2160.024201781024</c:v>
                </c:pt>
                <c:pt idx="311">
                  <c:v>2161.7889701764975</c:v>
                </c:pt>
                <c:pt idx="312">
                  <c:v>2163.5415034606845</c:v>
                </c:pt>
                <c:pt idx="313">
                  <c:v>2165.281777076849</c:v>
                </c:pt>
                <c:pt idx="314">
                  <c:v>2167.0097655359623</c:v>
                </c:pt>
                <c:pt idx="315">
                  <c:v>2168.7254423922996</c:v>
                </c:pt>
                <c:pt idx="316">
                  <c:v>2170.4287802179756</c:v>
                </c:pt>
                <c:pt idx="317">
                  <c:v>2172.1197505763575</c:v>
                </c:pt>
                <c:pt idx="318">
                  <c:v>2173.798323994305</c:v>
                </c:pt>
                <c:pt idx="319">
                  <c:v>2175.464469933166</c:v>
                </c:pt>
                <c:pt idx="320">
                  <c:v>2177.1181567584517</c:v>
                </c:pt>
                <c:pt idx="321">
                  <c:v>2178.7593517081314</c:v>
                </c:pt>
                <c:pt idx="322">
                  <c:v>2180.388020859452</c:v>
                </c:pt>
                <c:pt idx="323">
                  <c:v>2182.004129094205</c:v>
                </c:pt>
                <c:pt idx="324">
                  <c:v>2183.6076400623465</c:v>
                </c:pt>
                <c:pt idx="325">
                  <c:v>2185.1985161438706</c:v>
                </c:pt>
                <c:pt idx="326">
                  <c:v>2186.7767184088316</c:v>
                </c:pt>
                <c:pt idx="327">
                  <c:v>2188.3422065753975</c:v>
                </c:pt>
                <c:pt idx="328">
                  <c:v>2189.894938965816</c:v>
                </c:pt>
                <c:pt idx="329">
                  <c:v>2191.43487246016</c:v>
                </c:pt>
                <c:pt idx="330">
                  <c:v>2192.9619624477045</c:v>
                </c:pt>
                <c:pt idx="331">
                  <c:v>2194.4761627757857</c:v>
                </c:pt>
                <c:pt idx="332">
                  <c:v>2195.9774256959754</c:v>
                </c:pt>
                <c:pt idx="333">
                  <c:v>2197.4657018073885</c:v>
                </c:pt>
                <c:pt idx="334">
                  <c:v>2198.9409399969227</c:v>
                </c:pt>
                <c:pt idx="335">
                  <c:v>2200.4030873762304</c:v>
                </c:pt>
                <c:pt idx="336">
                  <c:v>2201.8520892151846</c:v>
                </c:pt>
                <c:pt idx="337">
                  <c:v>2203.2878888715827</c:v>
                </c:pt>
                <c:pt idx="338">
                  <c:v>2204.710427716827</c:v>
                </c:pt>
                <c:pt idx="339">
                  <c:v>2206.119645057279</c:v>
                </c:pt>
                <c:pt idx="340">
                  <c:v>2207.51547805096</c:v>
                </c:pt>
                <c:pt idx="341">
                  <c:v>2208.8978616192476</c:v>
                </c:pt>
                <c:pt idx="342">
                  <c:v>2210.2667283531755</c:v>
                </c:pt>
                <c:pt idx="343">
                  <c:v>2211.622008413914</c:v>
                </c:pt>
                <c:pt idx="344">
                  <c:v>2212.9636294269617</c:v>
                </c:pt>
                <c:pt idx="345">
                  <c:v>2214.291516369529</c:v>
                </c:pt>
                <c:pt idx="346">
                  <c:v>2215.6055914505555</c:v>
                </c:pt>
                <c:pt idx="347">
                  <c:v>2216.9057739827285</c:v>
                </c:pt>
                <c:pt idx="348">
                  <c:v>2218.1919802458065</c:v>
                </c:pt>
                <c:pt idx="349">
                  <c:v>2219.4641233404977</c:v>
                </c:pt>
                <c:pt idx="350">
                  <c:v>2220.722113032015</c:v>
                </c:pt>
                <c:pt idx="351">
                  <c:v>2221.96585558239</c:v>
                </c:pt>
                <c:pt idx="352">
                  <c:v>2223.1952535704704</c:v>
                </c:pt>
                <c:pt idx="353">
                  <c:v>2224.41020569843</c:v>
                </c:pt>
                <c:pt idx="354">
                  <c:v>2225.6106065834783</c:v>
                </c:pt>
                <c:pt idx="355">
                  <c:v>2226.7963465332728</c:v>
                </c:pt>
                <c:pt idx="356">
                  <c:v>2227.9673113033905</c:v>
                </c:pt>
                <c:pt idx="357">
                  <c:v>2229.12338183497</c:v>
                </c:pt>
                <c:pt idx="358">
                  <c:v>2230.2644339703984</c:v>
                </c:pt>
                <c:pt idx="359">
                  <c:v>2231.3903381446507</c:v>
                </c:pt>
                <c:pt idx="360">
                  <c:v>2232.5009590495292</c:v>
                </c:pt>
                <c:pt idx="361">
                  <c:v>2233.5961552677</c:v>
                </c:pt>
                <c:pt idx="362">
                  <c:v>2234.6757788729396</c:v>
                </c:pt>
                <c:pt idx="363">
                  <c:v>2235.7396749924974</c:v>
                </c:pt>
                <c:pt idx="364">
                  <c:v>2236.7876813268567</c:v>
                </c:pt>
                <c:pt idx="365">
                  <c:v>2237.8196276214167</c:v>
                </c:pt>
                <c:pt idx="366">
                  <c:v>2238.8353350837583</c:v>
                </c:pt>
                <c:pt idx="367">
                  <c:v>2239.834615739097</c:v>
                </c:pt>
                <c:pt idx="368">
                  <c:v>2240.817271715252</c:v>
                </c:pt>
                <c:pt idx="369">
                  <c:v>2241.7830944469442</c:v>
                </c:pt>
                <c:pt idx="370">
                  <c:v>2242.731863787356</c:v>
                </c:pt>
                <c:pt idx="371">
                  <c:v>2243.6633470126417</c:v>
                </c:pt>
                <c:pt idx="372">
                  <c:v>2244.5772977022357</c:v>
                </c:pt>
                <c:pt idx="373">
                  <c:v>2245.4734544743724</c:v>
                </c:pt>
                <c:pt idx="374">
                  <c:v>2246.3515395518803</c:v>
                </c:pt>
                <c:pt idx="375">
                  <c:v>2247.211257127863</c:v>
                </c:pt>
                <c:pt idx="376">
                  <c:v>2248.05229149396</c:v>
                </c:pt>
                <c:pt idx="377">
                  <c:v>2248.8743048850256</c:v>
                </c:pt>
                <c:pt idx="378">
                  <c:v>2249.676934982594</c:v>
                </c:pt>
                <c:pt idx="379">
                  <c:v>2250.4597920045303</c:v>
                </c:pt>
                <c:pt idx="380">
                  <c:v>2251.222455288441</c:v>
                </c:pt>
                <c:pt idx="381">
                  <c:v>2251.9644692499032</c:v>
                </c:pt>
                <c:pt idx="382">
                  <c:v>2252.68533856052</c:v>
                </c:pt>
                <c:pt idx="383">
                  <c:v>2253.3845223411477</c:v>
                </c:pt>
                <c:pt idx="384">
                  <c:v>2254.0614270959395</c:v>
                </c:pt>
                <c:pt idx="385">
                  <c:v>2254.715398013309</c:v>
                </c:pt>
                <c:pt idx="386">
                  <c:v>2255.345708114545</c:v>
                </c:pt>
                <c:pt idx="387">
                  <c:v>2255.9515445136512</c:v>
                </c:pt>
                <c:pt idx="388">
                  <c:v>2256.531990718421</c:v>
                </c:pt>
                <c:pt idx="389">
                  <c:v>2257.086003374444</c:v>
                </c:pt>
                <c:pt idx="390">
                  <c:v>2257.612380986217</c:v>
                </c:pt>
                <c:pt idx="391">
                  <c:v>2258.1097206632803</c:v>
                </c:pt>
                <c:pt idx="392">
                  <c:v>2258.5763562608013</c:v>
                </c:pt>
                <c:pt idx="393">
                  <c:v>2259.010266149715</c:v>
                </c:pt>
                <c:pt idx="394">
                  <c:v>2259.4089282204422</c:v>
                </c:pt>
                <c:pt idx="395">
                  <c:v>2259.7690754053456</c:v>
                </c:pt>
                <c:pt idx="396">
                  <c:v>2260.086241331306</c:v>
                </c:pt>
                <c:pt idx="397">
                  <c:v>2260.3537826702504</c:v>
                </c:pt>
                <c:pt idx="398">
                  <c:v>2260.5601631494783</c:v>
                </c:pt>
                <c:pt idx="399">
                  <c:v>2260.6729222747854</c:v>
                </c:pt>
              </c:numCache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TSP'!$I$27:$I$426</c:f>
              <c:numCache>
                <c:ptCount val="400"/>
                <c:pt idx="0">
                  <c:v>949.1787392391777</c:v>
                </c:pt>
                <c:pt idx="1">
                  <c:v>948.8325206710202</c:v>
                </c:pt>
                <c:pt idx="2">
                  <c:v>948.7376342917987</c:v>
                </c:pt>
                <c:pt idx="3">
                  <c:v>948.6932257648783</c:v>
                </c:pt>
                <c:pt idx="4">
                  <c:v>948.6980978383954</c:v>
                </c:pt>
                <c:pt idx="5">
                  <c:v>948.7510955595428</c:v>
                </c:pt>
                <c:pt idx="6">
                  <c:v>948.851104435564</c:v>
                </c:pt>
                <c:pt idx="7">
                  <c:v>948.9970486899758</c:v>
                </c:pt>
                <c:pt idx="8">
                  <c:v>949.1878896083184</c:v>
                </c:pt>
                <c:pt idx="9">
                  <c:v>949.4226239681136</c:v>
                </c:pt>
                <c:pt idx="10">
                  <c:v>949.7002825480737</c:v>
                </c:pt>
                <c:pt idx="11">
                  <c:v>950.0199287119416</c:v>
                </c:pt>
                <c:pt idx="12">
                  <c:v>950.3806570626224</c:v>
                </c:pt>
                <c:pt idx="13">
                  <c:v>950.7815921625909</c:v>
                </c:pt>
                <c:pt idx="14">
                  <c:v>951.2218873167812</c:v>
                </c:pt>
                <c:pt idx="15">
                  <c:v>951.7007234144423</c:v>
                </c:pt>
                <c:pt idx="16">
                  <c:v>952.2173078266446</c:v>
                </c:pt>
                <c:pt idx="17">
                  <c:v>952.7708733563475</c:v>
                </c:pt>
                <c:pt idx="18">
                  <c:v>953.3606772381252</c:v>
                </c:pt>
                <c:pt idx="19">
                  <c:v>953.9860001848435</c:v>
                </c:pt>
                <c:pt idx="20">
                  <c:v>954.6461454787127</c:v>
                </c:pt>
                <c:pt idx="21">
                  <c:v>955.3404381043598</c:v>
                </c:pt>
                <c:pt idx="22">
                  <c:v>956.0682239216392</c:v>
                </c:pt>
                <c:pt idx="23">
                  <c:v>956.8288688760978</c:v>
                </c:pt>
                <c:pt idx="24">
                  <c:v>957.6217582450957</c:v>
                </c:pt>
                <c:pt idx="25">
                  <c:v>958.4462959177254</c:v>
                </c:pt>
                <c:pt idx="26">
                  <c:v>959.3019037067753</c:v>
                </c:pt>
                <c:pt idx="27">
                  <c:v>960.1880206910815</c:v>
                </c:pt>
                <c:pt idx="28">
                  <c:v>961.104102586723</c:v>
                </c:pt>
                <c:pt idx="29">
                  <c:v>962.0496211455886</c:v>
                </c:pt>
                <c:pt idx="30">
                  <c:v>963.0240635799377</c:v>
                </c:pt>
                <c:pt idx="31">
                  <c:v>964.0269320116556</c:v>
                </c:pt>
                <c:pt idx="32">
                  <c:v>965.0577429449785</c:v>
                </c:pt>
                <c:pt idx="33">
                  <c:v>966.1160267615251</c:v>
                </c:pt>
                <c:pt idx="34">
                  <c:v>967.2013272365434</c:v>
                </c:pt>
                <c:pt idx="35">
                  <c:v>968.313201075351</c:v>
                </c:pt>
                <c:pt idx="36">
                  <c:v>969.4512174689697</c:v>
                </c:pt>
                <c:pt idx="37">
                  <c:v>970.6149576680649</c:v>
                </c:pt>
                <c:pt idx="38">
                  <c:v>971.8040145742879</c:v>
                </c:pt>
                <c:pt idx="39">
                  <c:v>973.017992348219</c:v>
                </c:pt>
                <c:pt idx="40">
                  <c:v>974.2565060331198</c:v>
                </c:pt>
                <c:pt idx="41">
                  <c:v>975.5191811937558</c:v>
                </c:pt>
                <c:pt idx="42">
                  <c:v>976.8056535696031</c:v>
                </c:pt>
                <c:pt idx="43">
                  <c:v>978.1155687417603</c:v>
                </c:pt>
                <c:pt idx="44">
                  <c:v>979.4485818129426</c:v>
                </c:pt>
                <c:pt idx="45">
                  <c:v>980.8043570999748</c:v>
                </c:pt>
                <c:pt idx="46">
                  <c:v>982.1825678382031</c:v>
                </c:pt>
                <c:pt idx="47">
                  <c:v>983.5828958972969</c:v>
                </c:pt>
                <c:pt idx="48">
                  <c:v>985.005031507935</c:v>
                </c:pt>
                <c:pt idx="49">
                  <c:v>986.4486729988911</c:v>
                </c:pt>
                <c:pt idx="50">
                  <c:v>987.9135265440599</c:v>
                </c:pt>
                <c:pt idx="51">
                  <c:v>989.3993059189881</c:v>
                </c:pt>
                <c:pt idx="52">
                  <c:v>990.9057322665035</c:v>
                </c:pt>
                <c:pt idx="53">
                  <c:v>992.4325338710373</c:v>
                </c:pt>
                <c:pt idx="54">
                  <c:v>993.9794459412818</c:v>
                </c:pt>
                <c:pt idx="55">
                  <c:v>995.5462104008049</c:v>
                </c:pt>
                <c:pt idx="56">
                  <c:v>997.1325756863166</c:v>
                </c:pt>
                <c:pt idx="57">
                  <c:v>998.7382965532252</c:v>
                </c:pt>
                <c:pt idx="58">
                  <c:v>1000.3631338882137</c:v>
                </c:pt>
                <c:pt idx="59">
                  <c:v>1002.006854528521</c:v>
                </c:pt>
                <c:pt idx="60">
                  <c:v>1003.66923108766</c:v>
                </c:pt>
                <c:pt idx="61">
                  <c:v>1005.350041787302</c:v>
                </c:pt>
                <c:pt idx="62">
                  <c:v>1007.0490702950818</c:v>
                </c:pt>
                <c:pt idx="63">
                  <c:v>1008.7661055680768</c:v>
                </c:pt>
                <c:pt idx="64">
                  <c:v>1010.500941701732</c:v>
                </c:pt>
                <c:pt idx="65">
                  <c:v>1012.2533777840131</c:v>
                </c:pt>
                <c:pt idx="66">
                  <c:v>1014.0232177545784</c:v>
                </c:pt>
                <c:pt idx="67">
                  <c:v>1015.8102702687684</c:v>
                </c:pt>
                <c:pt idx="68">
                  <c:v>1017.614348566225</c:v>
                </c:pt>
                <c:pt idx="69">
                  <c:v>1019.435270343954</c:v>
                </c:pt>
                <c:pt idx="70">
                  <c:v>1021.272857633664</c:v>
                </c:pt>
                <c:pt idx="71">
                  <c:v>1023.1269366832091</c:v>
                </c:pt>
                <c:pt idx="72">
                  <c:v>1024.9973378419795</c:v>
                </c:pt>
                <c:pt idx="73">
                  <c:v>1026.8838954500907</c:v>
                </c:pt>
                <c:pt idx="74">
                  <c:v>1028.7864477312194</c:v>
                </c:pt>
                <c:pt idx="75">
                  <c:v>1030.7048366889549</c:v>
                </c:pt>
                <c:pt idx="76">
                  <c:v>1032.6389080065271</c:v>
                </c:pt>
                <c:pt idx="77">
                  <c:v>1034.5885109497904</c:v>
                </c:pt>
                <c:pt idx="78">
                  <c:v>1036.5534982733338</c:v>
                </c:pt>
                <c:pt idx="79">
                  <c:v>1038.5337261296108</c:v>
                </c:pt>
                <c:pt idx="80">
                  <c:v>1040.5290539809648</c:v>
                </c:pt>
                <c:pt idx="81">
                  <c:v>1042.5393445144578</c:v>
                </c:pt>
                <c:pt idx="82">
                  <c:v>1044.5644635593876</c:v>
                </c:pt>
                <c:pt idx="83">
                  <c:v>1046.6042800074033</c:v>
                </c:pt>
                <c:pt idx="84">
                  <c:v>1048.6586657351202</c:v>
                </c:pt>
                <c:pt idx="85">
                  <c:v>1050.7274955291502</c:v>
                </c:pt>
                <c:pt idx="86">
                  <c:v>1052.8106470134517</c:v>
                </c:pt>
                <c:pt idx="87">
                  <c:v>1054.908000578927</c:v>
                </c:pt>
                <c:pt idx="88">
                  <c:v>1057.019439315178</c:v>
                </c:pt>
                <c:pt idx="89">
                  <c:v>1059.1448489443542</c:v>
                </c:pt>
                <c:pt idx="90">
                  <c:v>1061.284117757005</c:v>
                </c:pt>
                <c:pt idx="91">
                  <c:v>1063.4371365498857</c:v>
                </c:pt>
                <c:pt idx="92">
                  <c:v>1065.6037985656321</c:v>
                </c:pt>
                <c:pt idx="93">
                  <c:v>1067.7839994342448</c:v>
                </c:pt>
                <c:pt idx="94">
                  <c:v>1069.9776371163305</c:v>
                </c:pt>
                <c:pt idx="95">
                  <c:v>1072.1846118480182</c:v>
                </c:pt>
                <c:pt idx="96">
                  <c:v>1074.4048260875259</c:v>
                </c:pt>
                <c:pt idx="97">
                  <c:v>1076.6381844632801</c:v>
                </c:pt>
                <c:pt idx="98">
                  <c:v>1078.8845937235822</c:v>
                </c:pt>
                <c:pt idx="99">
                  <c:v>1081.1439626877245</c:v>
                </c:pt>
                <c:pt idx="100">
                  <c:v>1083.4162021985505</c:v>
                </c:pt>
                <c:pt idx="101">
                  <c:v>1085.7012250763703</c:v>
                </c:pt>
                <c:pt idx="102">
                  <c:v>1087.9989460742256</c:v>
                </c:pt>
                <c:pt idx="103">
                  <c:v>1090.3092818344246</c:v>
                </c:pt>
                <c:pt idx="104">
                  <c:v>1092.6321508463345</c:v>
                </c:pt>
                <c:pt idx="105">
                  <c:v>1094.9674734053692</c:v>
                </c:pt>
                <c:pt idx="106">
                  <c:v>1097.3151715731506</c:v>
                </c:pt>
                <c:pt idx="107">
                  <c:v>1099.6751691387844</c:v>
                </c:pt>
                <c:pt idx="108">
                  <c:v>1102.0473915812468</c:v>
                </c:pt>
                <c:pt idx="109">
                  <c:v>1104.4317660328081</c:v>
                </c:pt>
                <c:pt idx="110">
                  <c:v>1106.8282212434924</c:v>
                </c:pt>
                <c:pt idx="111">
                  <c:v>1109.2366875465293</c:v>
                </c:pt>
                <c:pt idx="112">
                  <c:v>1111.6570968247504</c:v>
                </c:pt>
                <c:pt idx="113">
                  <c:v>1114.0893824779355</c:v>
                </c:pt>
                <c:pt idx="114">
                  <c:v>1116.5334793910486</c:v>
                </c:pt>
                <c:pt idx="115">
                  <c:v>1118.9893239033472</c:v>
                </c:pt>
                <c:pt idx="116">
                  <c:v>1121.4568537783407</c:v>
                </c:pt>
                <c:pt idx="117">
                  <c:v>1123.9360081745715</c:v>
                </c:pt>
                <c:pt idx="118">
                  <c:v>1126.426727617183</c:v>
                </c:pt>
                <c:pt idx="119">
                  <c:v>1128.9289539702706</c:v>
                </c:pt>
                <c:pt idx="120">
                  <c:v>1131.4426304099716</c:v>
                </c:pt>
                <c:pt idx="121">
                  <c:v>1133.9677013982837</c:v>
                </c:pt>
                <c:pt idx="122">
                  <c:v>1136.5041126575895</c:v>
                </c:pt>
                <c:pt idx="123">
                  <c:v>1139.0518111458616</c:v>
                </c:pt>
                <c:pt idx="124">
                  <c:v>1141.6107450325312</c:v>
                </c:pt>
                <c:pt idx="125">
                  <c:v>1144.1808636750006</c:v>
                </c:pt>
                <c:pt idx="126">
                  <c:v>1146.7621175957795</c:v>
                </c:pt>
                <c:pt idx="127">
                  <c:v>1149.3544584602305</c:v>
                </c:pt>
                <c:pt idx="128">
                  <c:v>1151.9578390548993</c:v>
                </c:pt>
                <c:pt idx="129">
                  <c:v>1154.5722132664173</c:v>
                </c:pt>
                <c:pt idx="130">
                  <c:v>1157.1975360609667</c:v>
                </c:pt>
                <c:pt idx="131">
                  <c:v>1159.8337634642758</c:v>
                </c:pt>
                <c:pt idx="132">
                  <c:v>1162.4808525421433</c:v>
                </c:pt>
                <c:pt idx="133">
                  <c:v>1165.1387613814743</c:v>
                </c:pt>
                <c:pt idx="134">
                  <c:v>1167.8074490718082</c:v>
                </c:pt>
                <c:pt idx="135">
                  <c:v>1170.4868756873275</c:v>
                </c:pt>
                <c:pt idx="136">
                  <c:v>1173.1770022693408</c:v>
                </c:pt>
                <c:pt idx="137">
                  <c:v>1175.8777908092143</c:v>
                </c:pt>
                <c:pt idx="138">
                  <c:v>1178.5892042317487</c:v>
                </c:pt>
                <c:pt idx="139">
                  <c:v>1181.3112063789915</c:v>
                </c:pt>
                <c:pt idx="140">
                  <c:v>1184.043761994457</c:v>
                </c:pt>
                <c:pt idx="141">
                  <c:v>1186.7868367077679</c:v>
                </c:pt>
                <c:pt idx="142">
                  <c:v>1189.5403970196837</c:v>
                </c:pt>
                <c:pt idx="143">
                  <c:v>1192.30441028752</c:v>
                </c:pt>
                <c:pt idx="144">
                  <c:v>1195.0788447109428</c:v>
                </c:pt>
                <c:pt idx="145">
                  <c:v>1197.8636693181281</c:v>
                </c:pt>
                <c:pt idx="146">
                  <c:v>1200.6588539522818</c:v>
                </c:pt>
                <c:pt idx="147">
                  <c:v>1203.464369258501</c:v>
                </c:pt>
                <c:pt idx="148">
                  <c:v>1206.2801866709788</c:v>
                </c:pt>
                <c:pt idx="149">
                  <c:v>1209.1062784005383</c:v>
                </c:pt>
                <c:pt idx="150">
                  <c:v>1211.9426174224839</c:v>
                </c:pt>
                <c:pt idx="151">
                  <c:v>1214.7891774647726</c:v>
                </c:pt>
                <c:pt idx="152">
                  <c:v>1217.6459329964825</c:v>
                </c:pt>
                <c:pt idx="153">
                  <c:v>1220.5128592165854</c:v>
                </c:pt>
                <c:pt idx="154">
                  <c:v>1223.3899320430096</c:v>
                </c:pt>
                <c:pt idx="155">
                  <c:v>1226.277128101981</c:v>
                </c:pt>
                <c:pt idx="156">
                  <c:v>1229.1744247176443</c:v>
                </c:pt>
                <c:pt idx="157">
                  <c:v>1232.0817999019541</c:v>
                </c:pt>
                <c:pt idx="158">
                  <c:v>1234.9992323448262</c:v>
                </c:pt>
                <c:pt idx="159">
                  <c:v>1237.9267014045504</c:v>
                </c:pt>
                <c:pt idx="160">
                  <c:v>1240.8641870984493</c:v>
                </c:pt>
                <c:pt idx="161">
                  <c:v>1243.8116700937837</c:v>
                </c:pt>
                <c:pt idx="162">
                  <c:v>1246.7691316988987</c:v>
                </c:pt>
                <c:pt idx="163">
                  <c:v>1249.736553854602</c:v>
                </c:pt>
                <c:pt idx="164">
                  <c:v>1252.713919125771</c:v>
                </c:pt>
                <c:pt idx="165">
                  <c:v>1255.701210693182</c:v>
                </c:pt>
                <c:pt idx="166">
                  <c:v>1258.6984123455607</c:v>
                </c:pt>
                <c:pt idx="167">
                  <c:v>1261.7055084718406</c:v>
                </c:pt>
                <c:pt idx="168">
                  <c:v>1264.722484053636</c:v>
                </c:pt>
                <c:pt idx="169">
                  <c:v>1267.7493246579147</c:v>
                </c:pt>
                <c:pt idx="170">
                  <c:v>1270.7860164298738</c:v>
                </c:pt>
                <c:pt idx="171">
                  <c:v>1273.832546086008</c:v>
                </c:pt>
                <c:pt idx="172">
                  <c:v>1276.8889009073696</c:v>
                </c:pt>
                <c:pt idx="173">
                  <c:v>1279.9550687330193</c:v>
                </c:pt>
                <c:pt idx="174">
                  <c:v>1283.0310379536556</c:v>
                </c:pt>
                <c:pt idx="175">
                  <c:v>1286.116797505427</c:v>
                </c:pt>
                <c:pt idx="176">
                  <c:v>1289.2123368639202</c:v>
                </c:pt>
                <c:pt idx="177">
                  <c:v>1292.3176460383193</c:v>
                </c:pt>
                <c:pt idx="178">
                  <c:v>1295.432715565736</c:v>
                </c:pt>
                <c:pt idx="179">
                  <c:v>1298.5575365057068</c:v>
                </c:pt>
                <c:pt idx="180">
                  <c:v>1301.692100434849</c:v>
                </c:pt>
                <c:pt idx="181">
                  <c:v>1304.836399441681</c:v>
                </c:pt>
                <c:pt idx="182">
                  <c:v>1307.9904261215963</c:v>
                </c:pt>
                <c:pt idx="183">
                  <c:v>1311.1541735719948</c:v>
                </c:pt>
                <c:pt idx="184">
                  <c:v>1314.327635387563</c:v>
                </c:pt>
                <c:pt idx="185">
                  <c:v>1317.5108056557033</c:v>
                </c:pt>
                <c:pt idx="186">
                  <c:v>1320.7036789521092</c:v>
                </c:pt>
                <c:pt idx="187">
                  <c:v>1323.9062503364883</c:v>
                </c:pt>
                <c:pt idx="188">
                  <c:v>1327.1185153484184</c:v>
                </c:pt>
                <c:pt idx="189">
                  <c:v>1330.3404700033507</c:v>
                </c:pt>
                <c:pt idx="190">
                  <c:v>1333.5721107887466</c:v>
                </c:pt>
                <c:pt idx="191">
                  <c:v>1336.813434660349</c:v>
                </c:pt>
                <c:pt idx="192">
                  <c:v>1340.064439038587</c:v>
                </c:pt>
                <c:pt idx="193">
                  <c:v>1343.3251218051118</c:v>
                </c:pt>
                <c:pt idx="194">
                  <c:v>1346.5954812994612</c:v>
                </c:pt>
                <c:pt idx="195">
                  <c:v>1349.8755163158498</c:v>
                </c:pt>
                <c:pt idx="196">
                  <c:v>1353.1652261000902</c:v>
                </c:pt>
                <c:pt idx="197">
                  <c:v>1356.46461034663</c:v>
                </c:pt>
                <c:pt idx="198">
                  <c:v>1359.7736691957166</c:v>
                </c:pt>
                <c:pt idx="199">
                  <c:v>1363.092403230684</c:v>
                </c:pt>
                <c:pt idx="200">
                  <c:v>1366.420813475353</c:v>
                </c:pt>
                <c:pt idx="201">
                  <c:v>1369.758901391555</c:v>
                </c:pt>
                <c:pt idx="202">
                  <c:v>1373.1066688767703</c:v>
                </c:pt>
                <c:pt idx="203">
                  <c:v>1376.4641182618839</c:v>
                </c:pt>
                <c:pt idx="204">
                  <c:v>1379.8312523090517</c:v>
                </c:pt>
                <c:pt idx="205">
                  <c:v>1383.2080742096837</c:v>
                </c:pt>
                <c:pt idx="206">
                  <c:v>1386.5945875825412</c:v>
                </c:pt>
                <c:pt idx="207">
                  <c:v>1389.9907964719393</c:v>
                </c:pt>
                <c:pt idx="208">
                  <c:v>1393.3967053460647</c:v>
                </c:pt>
                <c:pt idx="209">
                  <c:v>1396.8123190954025</c:v>
                </c:pt>
                <c:pt idx="210">
                  <c:v>1400.2376430312731</c:v>
                </c:pt>
                <c:pt idx="211">
                  <c:v>1403.672682884474</c:v>
                </c:pt>
                <c:pt idx="212">
                  <c:v>1407.1174448040313</c:v>
                </c:pt>
                <c:pt idx="213">
                  <c:v>1410.5719353560596</c:v>
                </c:pt>
                <c:pt idx="214">
                  <c:v>1414.0361615227284</c:v>
                </c:pt>
                <c:pt idx="215">
                  <c:v>1417.5101307013308</c:v>
                </c:pt>
                <c:pt idx="216">
                  <c:v>1420.9938507034637</c:v>
                </c:pt>
                <c:pt idx="217">
                  <c:v>1424.4873297543093</c:v>
                </c:pt>
                <c:pt idx="218">
                  <c:v>1427.990576492025</c:v>
                </c:pt>
                <c:pt idx="219">
                  <c:v>1431.5035999672357</c:v>
                </c:pt>
                <c:pt idx="220">
                  <c:v>1435.0264096426336</c:v>
                </c:pt>
                <c:pt idx="221">
                  <c:v>1438.5590153926812</c:v>
                </c:pt>
                <c:pt idx="222">
                  <c:v>1442.101427503419</c:v>
                </c:pt>
                <c:pt idx="223">
                  <c:v>1445.6536566723812</c:v>
                </c:pt>
                <c:pt idx="224">
                  <c:v>1449.2157140086128</c:v>
                </c:pt>
                <c:pt idx="225">
                  <c:v>1452.787611032795</c:v>
                </c:pt>
                <c:pt idx="226">
                  <c:v>1456.3693596774747</c:v>
                </c:pt>
                <c:pt idx="227">
                  <c:v>1459.9609722873995</c:v>
                </c:pt>
                <c:pt idx="228">
                  <c:v>1463.5624616199607</c:v>
                </c:pt>
                <c:pt idx="229">
                  <c:v>1467.1738408457438</c:v>
                </c:pt>
                <c:pt idx="230">
                  <c:v>1470.7951235491826</c:v>
                </c:pt>
                <c:pt idx="231">
                  <c:v>1474.4263237293267</c:v>
                </c:pt>
                <c:pt idx="232">
                  <c:v>1478.0674558007106</c:v>
                </c:pt>
                <c:pt idx="233">
                  <c:v>1481.7185345943408</c:v>
                </c:pt>
                <c:pt idx="234">
                  <c:v>1485.3795753587883</c:v>
                </c:pt>
                <c:pt idx="235">
                  <c:v>1489.0505937613884</c:v>
                </c:pt>
                <c:pt idx="236">
                  <c:v>1492.7316058895635</c:v>
                </c:pt>
                <c:pt idx="237">
                  <c:v>1496.422628252248</c:v>
                </c:pt>
                <c:pt idx="238">
                  <c:v>1500.1236777814352</c:v>
                </c:pt>
                <c:pt idx="239">
                  <c:v>1503.8347718338352</c:v>
                </c:pt>
                <c:pt idx="240">
                  <c:v>1507.5559281926523</c:v>
                </c:pt>
                <c:pt idx="241">
                  <c:v>1511.2871650694808</c:v>
                </c:pt>
                <c:pt idx="242">
                  <c:v>1515.0285011063174</c:v>
                </c:pt>
                <c:pt idx="243">
                  <c:v>1518.7799553777</c:v>
                </c:pt>
                <c:pt idx="244">
                  <c:v>1522.5415473929656</c:v>
                </c:pt>
                <c:pt idx="245">
                  <c:v>1526.3132970986342</c:v>
                </c:pt>
                <c:pt idx="246">
                  <c:v>1530.09522488092</c:v>
                </c:pt>
                <c:pt idx="247">
                  <c:v>1533.8873515683708</c:v>
                </c:pt>
                <c:pt idx="248">
                  <c:v>1537.6896984346388</c:v>
                </c:pt>
                <c:pt idx="249">
                  <c:v>1541.502287201383</c:v>
                </c:pt>
                <c:pt idx="250">
                  <c:v>1545.3251400413078</c:v>
                </c:pt>
                <c:pt idx="251">
                  <c:v>1549.1582795813397</c:v>
                </c:pt>
                <c:pt idx="252">
                  <c:v>1553.001728905943</c:v>
                </c:pt>
                <c:pt idx="253">
                  <c:v>1556.8555115605823</c:v>
                </c:pt>
                <c:pt idx="254">
                  <c:v>1560.7196515553214</c:v>
                </c:pt>
                <c:pt idx="255">
                  <c:v>1564.5941733685838</c:v>
                </c:pt>
                <c:pt idx="256">
                  <c:v>1568.4791019510544</c:v>
                </c:pt>
                <c:pt idx="257">
                  <c:v>1572.3744627297417</c:v>
                </c:pt>
                <c:pt idx="258">
                  <c:v>1576.2802816121966</c:v>
                </c:pt>
                <c:pt idx="259">
                  <c:v>1580.1965849908916</c:v>
                </c:pt>
                <c:pt idx="260">
                  <c:v>1584.1233997477716</c:v>
                </c:pt>
                <c:pt idx="261">
                  <c:v>1588.060753258965</c:v>
                </c:pt>
                <c:pt idx="262">
                  <c:v>1592.008673399677</c:v>
                </c:pt>
                <c:pt idx="263">
                  <c:v>1595.967188549257</c:v>
                </c:pt>
                <c:pt idx="264">
                  <c:v>1599.9363275964456</c:v>
                </c:pt>
                <c:pt idx="265">
                  <c:v>1603.9161199448133</c:v>
                </c:pt>
                <c:pt idx="266">
                  <c:v>1607.9065955183896</c:v>
                </c:pt>
                <c:pt idx="267">
                  <c:v>1611.9077847674891</c:v>
                </c:pt>
                <c:pt idx="268">
                  <c:v>1615.9197186747344</c:v>
                </c:pt>
                <c:pt idx="269">
                  <c:v>1619.9424287612974</c:v>
                </c:pt>
                <c:pt idx="270">
                  <c:v>1623.9759470933423</c:v>
                </c:pt>
                <c:pt idx="271">
                  <c:v>1628.0203062886992</c:v>
                </c:pt>
                <c:pt idx="272">
                  <c:v>1632.0755395237545</c:v>
                </c:pt>
                <c:pt idx="273">
                  <c:v>1636.141680540581</c:v>
                </c:pt>
                <c:pt idx="274">
                  <c:v>1640.2187636543001</c:v>
                </c:pt>
                <c:pt idx="275">
                  <c:v>1644.3068237606992</c:v>
                </c:pt>
                <c:pt idx="276">
                  <c:v>1648.4058963440955</c:v>
                </c:pt>
                <c:pt idx="277">
                  <c:v>1652.5160174854693</c:v>
                </c:pt>
                <c:pt idx="278">
                  <c:v>1656.6372238708632</c:v>
                </c:pt>
                <c:pt idx="279">
                  <c:v>1660.7695528000593</c:v>
                </c:pt>
                <c:pt idx="280">
                  <c:v>1664.9130421955533</c:v>
                </c:pt>
                <c:pt idx="281">
                  <c:v>1669.0677306118164</c:v>
                </c:pt>
                <c:pt idx="282">
                  <c:v>1673.2336572448703</c:v>
                </c:pt>
                <c:pt idx="283">
                  <c:v>1677.4108619421845</c:v>
                </c:pt>
                <c:pt idx="284">
                  <c:v>1681.5993852128931</c:v>
                </c:pt>
                <c:pt idx="285">
                  <c:v>1685.7992682383624</c:v>
                </c:pt>
                <c:pt idx="286">
                  <c:v>1690.0105528831084</c:v>
                </c:pt>
                <c:pt idx="287">
                  <c:v>1694.2332817060772</c:v>
                </c:pt>
                <c:pt idx="288">
                  <c:v>1698.4674979723086</c:v>
                </c:pt>
                <c:pt idx="289">
                  <c:v>1702.71324566499</c:v>
                </c:pt>
                <c:pt idx="290">
                  <c:v>1706.970569497923</c:v>
                </c:pt>
                <c:pt idx="291">
                  <c:v>1711.239514928406</c:v>
                </c:pt>
                <c:pt idx="292">
                  <c:v>1715.5201281705592</c:v>
                </c:pt>
                <c:pt idx="293">
                  <c:v>1719.8124562091114</c:v>
                </c:pt>
                <c:pt idx="294">
                  <c:v>1724.1165468136526</c:v>
                </c:pt>
                <c:pt idx="295">
                  <c:v>1728.4324485533841</c:v>
                </c:pt>
                <c:pt idx="296">
                  <c:v>1732.7602108123829</c:v>
                </c:pt>
                <c:pt idx="297">
                  <c:v>1737.0998838053954</c:v>
                </c:pt>
                <c:pt idx="298">
                  <c:v>1741.451518594192</c:v>
                </c:pt>
                <c:pt idx="299">
                  <c:v>1745.8151671044993</c:v>
                </c:pt>
                <c:pt idx="300">
                  <c:v>1750.1908821435309</c:v>
                </c:pt>
                <c:pt idx="301">
                  <c:v>1754.5787174181528</c:v>
                </c:pt>
                <c:pt idx="302">
                  <c:v>1758.9787275537083</c:v>
                </c:pt>
                <c:pt idx="303">
                  <c:v>1763.3909681135162</c:v>
                </c:pt>
                <c:pt idx="304">
                  <c:v>1767.8154956190963</c:v>
                </c:pt>
                <c:pt idx="305">
                  <c:v>1772.2523675711384</c:v>
                </c:pt>
                <c:pt idx="306">
                  <c:v>1776.701642471248</c:v>
                </c:pt>
                <c:pt idx="307">
                  <c:v>1781.1633798445175</c:v>
                </c:pt>
                <c:pt idx="308">
                  <c:v>1785.6376402629478</c:v>
                </c:pt>
                <c:pt idx="309">
                  <c:v>1790.124485369765</c:v>
                </c:pt>
                <c:pt idx="310">
                  <c:v>1794.6239779046787</c:v>
                </c:pt>
                <c:pt idx="311">
                  <c:v>1799.1361817301224</c:v>
                </c:pt>
                <c:pt idx="312">
                  <c:v>1803.6611618585239</c:v>
                </c:pt>
                <c:pt idx="313">
                  <c:v>1808.1989844806592</c:v>
                </c:pt>
                <c:pt idx="314">
                  <c:v>1812.7497169951475</c:v>
                </c:pt>
                <c:pt idx="315">
                  <c:v>1817.3134280391357</c:v>
                </c:pt>
                <c:pt idx="316">
                  <c:v>1821.890187520237</c:v>
                </c:pt>
                <c:pt idx="317">
                  <c:v>1826.4800666498002</c:v>
                </c:pt>
                <c:pt idx="318">
                  <c:v>1831.0831379775639</c:v>
                </c:pt>
                <c:pt idx="319">
                  <c:v>1835.6994754277732</c:v>
                </c:pt>
                <c:pt idx="320">
                  <c:v>1840.3291543368507</c:v>
                </c:pt>
                <c:pt idx="321">
                  <c:v>1844.972251492687</c:v>
                </c:pt>
                <c:pt idx="322">
                  <c:v>1849.628845175661</c:v>
                </c:pt>
                <c:pt idx="323">
                  <c:v>1854.2990152014722</c:v>
                </c:pt>
                <c:pt idx="324">
                  <c:v>1858.982842965895</c:v>
                </c:pt>
                <c:pt idx="325">
                  <c:v>1863.680411491567</c:v>
                </c:pt>
                <c:pt idx="326">
                  <c:v>1868.3918054769294</c:v>
                </c:pt>
                <c:pt idx="327">
                  <c:v>1873.117111347451</c:v>
                </c:pt>
                <c:pt idx="328">
                  <c:v>1877.8564173092661</c:v>
                </c:pt>
                <c:pt idx="329">
                  <c:v>1882.609813405382</c:v>
                </c:pt>
                <c:pt idx="330">
                  <c:v>1887.3773915746158</c:v>
                </c:pt>
                <c:pt idx="331">
                  <c:v>1892.1592457134286</c:v>
                </c:pt>
                <c:pt idx="332">
                  <c:v>1896.9554717408478</c:v>
                </c:pt>
                <c:pt idx="333">
                  <c:v>1901.7661676666742</c:v>
                </c:pt>
                <c:pt idx="334">
                  <c:v>1906.5914336631974</c:v>
                </c:pt>
                <c:pt idx="335">
                  <c:v>1911.4313721406495</c:v>
                </c:pt>
                <c:pt idx="336">
                  <c:v>1916.2860878266524</c:v>
                </c:pt>
                <c:pt idx="337">
                  <c:v>1921.1556878499498</c:v>
                </c:pt>
                <c:pt idx="338">
                  <c:v>1926.0402818287007</c:v>
                </c:pt>
                <c:pt idx="339">
                  <c:v>1930.9399819636865</c:v>
                </c:pt>
                <c:pt idx="340">
                  <c:v>1935.85490313678</c:v>
                </c:pt>
                <c:pt idx="341">
                  <c:v>1940.7851630150606</c:v>
                </c:pt>
                <c:pt idx="342">
                  <c:v>1945.7308821610218</c:v>
                </c:pt>
                <c:pt idx="343">
                  <c:v>1950.6921841493145</c:v>
                </c:pt>
                <c:pt idx="344">
                  <c:v>1955.6691956905584</c:v>
                </c:pt>
                <c:pt idx="345">
                  <c:v>1960.662046762779</c:v>
                </c:pt>
                <c:pt idx="346">
                  <c:v>1965.670870751089</c:v>
                </c:pt>
                <c:pt idx="347">
                  <c:v>1970.69580459629</c:v>
                </c:pt>
                <c:pt idx="348">
                  <c:v>1975.7369889531672</c:v>
                </c:pt>
                <c:pt idx="349">
                  <c:v>1980.7945683592918</c:v>
                </c:pt>
                <c:pt idx="350">
                  <c:v>1985.8686914152681</c:v>
                </c:pt>
                <c:pt idx="351">
                  <c:v>1990.9595109774482</c:v>
                </c:pt>
                <c:pt idx="352">
                  <c:v>1996.0671843642483</c:v>
                </c:pt>
                <c:pt idx="353">
                  <c:v>2001.191873577358</c:v>
                </c:pt>
                <c:pt idx="354">
                  <c:v>2006.3337455392482</c:v>
                </c:pt>
                <c:pt idx="355">
                  <c:v>2011.4929723485832</c:v>
                </c:pt>
                <c:pt idx="356">
                  <c:v>2016.6697315553272</c:v>
                </c:pt>
                <c:pt idx="357">
                  <c:v>2021.8642064575479</c:v>
                </c:pt>
                <c:pt idx="358">
                  <c:v>2027.0765864222221</c:v>
                </c:pt>
                <c:pt idx="359">
                  <c:v>2032.3070672325862</c:v>
                </c:pt>
                <c:pt idx="360">
                  <c:v>2037.5558514649865</c:v>
                </c:pt>
                <c:pt idx="361">
                  <c:v>2042.8231488985446</c:v>
                </c:pt>
                <c:pt idx="362">
                  <c:v>2048.1091769614436</c:v>
                </c:pt>
                <c:pt idx="363">
                  <c:v>2053.4141612182198</c:v>
                </c:pt>
                <c:pt idx="364">
                  <c:v>2058.7383359030523</c:v>
                </c:pt>
                <c:pt idx="365">
                  <c:v>2064.081944504875</c:v>
                </c:pt>
                <c:pt idx="366">
                  <c:v>2069.4452404110134</c:v>
                </c:pt>
                <c:pt idx="367">
                  <c:v>2074.8284876171865</c:v>
                </c:pt>
                <c:pt idx="368">
                  <c:v>2080.2319615130173</c:v>
                </c:pt>
                <c:pt idx="369">
                  <c:v>2085.655949753803</c:v>
                </c:pt>
                <c:pt idx="370">
                  <c:v>2091.100753231247</c:v>
                </c:pt>
                <c:pt idx="371">
                  <c:v>2096.566687158193</c:v>
                </c:pt>
                <c:pt idx="372">
                  <c:v>2102.054082285374</c:v>
                </c:pt>
                <c:pt idx="373">
                  <c:v>2107.5632862717384</c:v>
                </c:pt>
                <c:pt idx="374">
                  <c:v>2113.0946652344464</c:v>
                </c:pt>
                <c:pt idx="375">
                  <c:v>2118.6486055102887</c:v>
                </c:pt>
                <c:pt idx="376">
                  <c:v>2124.2255156674178</c:v>
                </c:pt>
                <c:pt idx="377">
                  <c:v>2129.8258288154807</c:v>
                </c:pt>
                <c:pt idx="378">
                  <c:v>2135.450005274053</c:v>
                </c:pt>
                <c:pt idx="379">
                  <c:v>2141.0985356747533</c:v>
                </c:pt>
                <c:pt idx="380">
                  <c:v>2146.7719445927914</c:v>
                </c:pt>
                <c:pt idx="381">
                  <c:v>2152.470794831058</c:v>
                </c:pt>
                <c:pt idx="382">
                  <c:v>2158.195692516842</c:v>
                </c:pt>
                <c:pt idx="383">
                  <c:v>2163.9472932222666</c:v>
                </c:pt>
                <c:pt idx="384">
                  <c:v>2169.726309390962</c:v>
                </c:pt>
                <c:pt idx="385">
                  <c:v>2175.5335194553754</c:v>
                </c:pt>
                <c:pt idx="386">
                  <c:v>2181.3697791777213</c:v>
                </c:pt>
                <c:pt idx="387">
                  <c:v>2187.236035969262</c:v>
                </c:pt>
                <c:pt idx="388">
                  <c:v>2193.1333472826614</c:v>
                </c:pt>
                <c:pt idx="389">
                  <c:v>2199.062904710062</c:v>
                </c:pt>
                <c:pt idx="390">
                  <c:v>2205.02606630157</c:v>
                </c:pt>
                <c:pt idx="391">
                  <c:v>2211.024401128022</c:v>
                </c:pt>
                <c:pt idx="392">
                  <c:v>2217.0597528278627</c:v>
                </c:pt>
                <c:pt idx="393">
                  <c:v>2223.1343340772264</c:v>
                </c:pt>
                <c:pt idx="394">
                  <c:v>2229.2508746726885</c:v>
                </c:pt>
                <c:pt idx="395">
                  <c:v>2235.4128704736468</c:v>
                </c:pt>
                <c:pt idx="396">
                  <c:v>2241.625044656834</c:v>
                </c:pt>
                <c:pt idx="397">
                  <c:v>2247.8943371668506</c:v>
                </c:pt>
                <c:pt idx="398">
                  <c:v>2254.232644521354</c:v>
                </c:pt>
                <c:pt idx="399">
                  <c:v>2260.6729222747854</c:v>
                </c:pt>
              </c:numCache>
            </c:numRef>
          </c:val>
          <c:smooth val="1"/>
        </c:ser>
        <c:axId val="25721454"/>
        <c:axId val="30166495"/>
      </c:lineChart>
      <c:dateAx>
        <c:axId val="25721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0166495"/>
        <c:crosses val="autoZero"/>
        <c:auto val="0"/>
        <c:noMultiLvlLbl val="0"/>
      </c:dateAx>
      <c:valAx>
        <c:axId val="30166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57214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Tractrix expansion</a:t>
            </a:r>
          </a:p>
        </c:rich>
      </c:tx>
      <c:layout>
        <c:manualLayout>
          <c:xMode val="factor"/>
          <c:yMode val="factor"/>
          <c:x val="0.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6125"/>
          <c:w val="0.9435"/>
          <c:h val="0.88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'Rect. Horns by Driver TSP'!$C$27:$C$426</c:f>
              <c:numCache/>
            </c:numRef>
          </c:cat>
          <c:val>
            <c:numRef>
              <c:f>'Rect. Horns by Driver TSP'!$F$27:$F$426</c:f>
              <c:numCache/>
            </c:numRef>
          </c: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TSP'!$H$27:$H$426</c:f>
              <c:numCache/>
            </c:numRef>
          </c: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'Rect. Horns by Driver TSP'!$I$27:$I$426</c:f>
              <c:numCache/>
            </c:numRef>
          </c:val>
          <c:smooth val="1"/>
        </c:ser>
        <c:axId val="3063000"/>
        <c:axId val="27567001"/>
      </c:lineChart>
      <c:dateAx>
        <c:axId val="3063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Length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7567001"/>
        <c:crosses val="autoZero"/>
        <c:auto val="0"/>
        <c:noMultiLvlLbl val="0"/>
      </c:dateAx>
      <c:valAx>
        <c:axId val="27567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Radius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0630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1</xdr:row>
      <xdr:rowOff>19050</xdr:rowOff>
    </xdr:from>
    <xdr:to>
      <xdr:col>14</xdr:col>
      <xdr:colOff>1114425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6753225" y="180975"/>
        <a:ext cx="44577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2</xdr:row>
      <xdr:rowOff>123825</xdr:rowOff>
    </xdr:from>
    <xdr:to>
      <xdr:col>14</xdr:col>
      <xdr:colOff>1028700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667500" y="619125"/>
        <a:ext cx="4457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R444"/>
  <sheetViews>
    <sheetView workbookViewId="0" topLeftCell="A1">
      <pane ySplit="7305" topLeftCell="BM408" activePane="topLeft" state="split"/>
      <selection pane="topLeft" activeCell="G16" sqref="G16"/>
      <selection pane="bottomLeft" activeCell="J414" sqref="J414"/>
    </sheetView>
  </sheetViews>
  <sheetFormatPr defaultColWidth="11.421875" defaultRowHeight="12.75"/>
  <cols>
    <col min="1" max="1" width="5.421875" style="3" customWidth="1"/>
    <col min="2" max="2" width="12.28125" style="0" customWidth="1"/>
    <col min="3" max="3" width="11.28125" style="3" customWidth="1"/>
    <col min="4" max="5" width="9.421875" style="3" customWidth="1"/>
    <col min="6" max="6" width="8.57421875" style="37" bestFit="1" customWidth="1"/>
    <col min="7" max="7" width="16.8515625" style="0" customWidth="1"/>
    <col min="8" max="8" width="9.140625" style="0" customWidth="1"/>
    <col min="9" max="9" width="11.28125" style="0" customWidth="1"/>
    <col min="10" max="10" width="9.140625" style="0" customWidth="1"/>
    <col min="11" max="11" width="15.140625" style="0" bestFit="1" customWidth="1"/>
    <col min="12" max="12" width="17.28125" style="0" bestFit="1" customWidth="1"/>
    <col min="13" max="13" width="17.57421875" style="0" customWidth="1"/>
    <col min="14" max="14" width="17.140625" style="0" customWidth="1"/>
    <col min="15" max="15" width="6.8515625" style="0" customWidth="1"/>
    <col min="16" max="16384" width="9.140625" style="0" customWidth="1"/>
  </cols>
  <sheetData>
    <row r="1" ht="12.75"/>
    <row r="2" spans="1:9" s="2" customFormat="1" ht="26.25" customHeight="1">
      <c r="A2" s="1"/>
      <c r="B2" s="57" t="s">
        <v>57</v>
      </c>
      <c r="C2" s="23"/>
      <c r="D2" s="23"/>
      <c r="E2" s="23"/>
      <c r="F2" s="36"/>
      <c r="G2" s="24"/>
      <c r="H2" s="24"/>
      <c r="I2" s="24"/>
    </row>
    <row r="3" ht="13.5" thickBot="1"/>
    <row r="4" spans="2:9" ht="16.5" thickBot="1">
      <c r="B4" s="4" t="s">
        <v>59</v>
      </c>
      <c r="C4" s="5"/>
      <c r="D4" s="6"/>
      <c r="E4" s="6"/>
      <c r="F4" s="38"/>
      <c r="G4" s="7"/>
      <c r="H4" s="26">
        <v>350</v>
      </c>
      <c r="I4" s="9" t="s">
        <v>3</v>
      </c>
    </row>
    <row r="5" spans="2:10" ht="16.5" thickBot="1">
      <c r="B5" s="4" t="s">
        <v>18</v>
      </c>
      <c r="C5" s="5"/>
      <c r="D5" s="6"/>
      <c r="E5" s="6"/>
      <c r="F5" s="38"/>
      <c r="G5" s="7"/>
      <c r="H5" s="29">
        <v>25</v>
      </c>
      <c r="I5" s="9" t="s">
        <v>0</v>
      </c>
      <c r="J5" s="10"/>
    </row>
    <row r="6" spans="2:10" ht="16.5" thickBot="1">
      <c r="B6" s="4" t="s">
        <v>61</v>
      </c>
      <c r="C6" s="5"/>
      <c r="D6" s="6"/>
      <c r="E6" s="6"/>
      <c r="F6" s="38"/>
      <c r="G6" s="7"/>
      <c r="H6" s="59">
        <f>H5*2</f>
        <v>50</v>
      </c>
      <c r="I6" s="9" t="s">
        <v>0</v>
      </c>
      <c r="J6" s="10"/>
    </row>
    <row r="7" spans="2:10" ht="16.5" thickBot="1">
      <c r="B7" s="4" t="s">
        <v>60</v>
      </c>
      <c r="C7" s="5"/>
      <c r="D7" s="6"/>
      <c r="E7" s="6"/>
      <c r="F7" s="38"/>
      <c r="G7" s="7"/>
      <c r="H7" s="61">
        <f>340/(2*PI()*H4)*1000</f>
        <v>154.6076590035555</v>
      </c>
      <c r="I7" s="9" t="s">
        <v>0</v>
      </c>
      <c r="J7" s="10"/>
    </row>
    <row r="8" spans="2:10" ht="16.5" thickBot="1">
      <c r="B8" s="4" t="s">
        <v>62</v>
      </c>
      <c r="C8" s="5"/>
      <c r="D8" s="6"/>
      <c r="E8" s="6"/>
      <c r="F8" s="38"/>
      <c r="G8" s="7"/>
      <c r="H8" s="59">
        <f>H7*2</f>
        <v>309.215318007111</v>
      </c>
      <c r="I8" s="9" t="s">
        <v>0</v>
      </c>
      <c r="J8" s="10"/>
    </row>
    <row r="9" spans="2:10" ht="16.5" thickBot="1">
      <c r="B9" s="4" t="s">
        <v>28</v>
      </c>
      <c r="C9" s="5"/>
      <c r="D9" s="6"/>
      <c r="E9" s="6"/>
      <c r="F9" s="38"/>
      <c r="G9" s="7"/>
      <c r="H9" s="61">
        <f>H5^2*PI()/100</f>
        <v>19.634954084936208</v>
      </c>
      <c r="I9" s="9" t="s">
        <v>6</v>
      </c>
      <c r="J9" s="10"/>
    </row>
    <row r="10" spans="2:10" ht="16.5" thickBot="1">
      <c r="B10" s="4" t="s">
        <v>29</v>
      </c>
      <c r="C10" s="5"/>
      <c r="D10" s="6"/>
      <c r="E10" s="6"/>
      <c r="F10" s="38"/>
      <c r="G10" s="7"/>
      <c r="H10" s="61">
        <f>H7^2*PI()/100</f>
        <v>750.9514865886985</v>
      </c>
      <c r="I10" s="9" t="s">
        <v>6</v>
      </c>
      <c r="J10" s="10"/>
    </row>
    <row r="11" spans="2:10" ht="13.5" thickBot="1">
      <c r="B11" s="4" t="s">
        <v>20</v>
      </c>
      <c r="C11" s="5"/>
      <c r="D11" s="6"/>
      <c r="E11" s="6"/>
      <c r="F11" s="38"/>
      <c r="G11" s="7"/>
      <c r="H11" s="59">
        <f>$H$7*LN(($H$7+SQRT(($H$7*$H$7)-(H5*H5)))/H5)-SQRT(($H$7*$H$7)-(H5*H5))</f>
        <v>235.2696095318601</v>
      </c>
      <c r="I11" s="9" t="s">
        <v>0</v>
      </c>
      <c r="J11" s="10"/>
    </row>
    <row r="12" spans="2:9" ht="12.75">
      <c r="B12" s="25" t="s">
        <v>118</v>
      </c>
      <c r="I12" s="11"/>
    </row>
    <row r="13" spans="6:9" ht="12.75">
      <c r="F13" s="3"/>
      <c r="G13" s="37"/>
      <c r="I13" s="11"/>
    </row>
    <row r="14" spans="1:18" ht="12.75">
      <c r="A14" s="91"/>
      <c r="B14" s="91" t="s">
        <v>11</v>
      </c>
      <c r="C14" s="91" t="s">
        <v>11</v>
      </c>
      <c r="D14" s="91"/>
      <c r="E14" s="93"/>
      <c r="F14" s="91"/>
      <c r="G14" s="45"/>
      <c r="H14" s="13"/>
      <c r="I14" s="12"/>
      <c r="J14" s="13"/>
      <c r="L14" s="12"/>
      <c r="M14" s="12"/>
      <c r="O14" s="13"/>
      <c r="R14" s="14"/>
    </row>
    <row r="15" spans="1:16" ht="12.75">
      <c r="A15" s="91" t="s">
        <v>14</v>
      </c>
      <c r="B15" s="91" t="s">
        <v>13</v>
      </c>
      <c r="C15" s="91" t="s">
        <v>12</v>
      </c>
      <c r="D15" s="91" t="s">
        <v>15</v>
      </c>
      <c r="E15" s="91" t="s">
        <v>58</v>
      </c>
      <c r="F15" s="91" t="s">
        <v>7</v>
      </c>
      <c r="G15" s="45" t="s">
        <v>16</v>
      </c>
      <c r="H15" s="12"/>
      <c r="I15" s="12"/>
      <c r="J15" s="15"/>
      <c r="L15" s="12"/>
      <c r="M15" s="12"/>
      <c r="O15" s="13"/>
      <c r="P15" s="12"/>
    </row>
    <row r="16" spans="1:9" ht="12.75">
      <c r="A16" s="93"/>
      <c r="B16" s="91" t="s">
        <v>46</v>
      </c>
      <c r="C16" s="91" t="s">
        <v>46</v>
      </c>
      <c r="D16" s="91" t="s">
        <v>46</v>
      </c>
      <c r="E16" s="91" t="s">
        <v>46</v>
      </c>
      <c r="F16" s="91" t="s">
        <v>130</v>
      </c>
      <c r="G16" s="45" t="s">
        <v>37</v>
      </c>
      <c r="H16" s="16"/>
      <c r="I16" s="17"/>
    </row>
    <row r="17" spans="1:10" ht="12.75">
      <c r="A17" s="3">
        <v>399</v>
      </c>
      <c r="B17" s="18">
        <f aca="true" t="shared" si="0" ref="B17:B80">$H$7*LN(($H$7+SQRT(($H$7*$H$7)-(D17*D17)))/D17)-SQRT(($H$7*$H$7)-(D17*D17))</f>
        <v>235.2696095318601</v>
      </c>
      <c r="C17" s="39">
        <f aca="true" t="shared" si="1" ref="C17:C80">$H$11-B17</f>
        <v>0</v>
      </c>
      <c r="D17" s="18">
        <f>H5</f>
        <v>25</v>
      </c>
      <c r="E17" s="18">
        <f>D17*2</f>
        <v>50</v>
      </c>
      <c r="F17" s="18">
        <f aca="true" t="shared" si="2" ref="F17:F80">D17^2*PI()/100</f>
        <v>19.634954084936208</v>
      </c>
      <c r="G17" s="40" t="str">
        <f>CONCATENATE("pline 0,0 0,",(SUBSTITUTE(TEXT(D17,"#.##0,00"),",",".")))</f>
        <v>pline 0,0 0,25.00</v>
      </c>
      <c r="H17" s="20"/>
      <c r="I17" s="20"/>
      <c r="J17" s="3"/>
    </row>
    <row r="18" spans="1:17" ht="12.75">
      <c r="A18" s="3">
        <v>398</v>
      </c>
      <c r="B18" s="18">
        <f t="shared" si="0"/>
        <v>231.36643782541086</v>
      </c>
      <c r="C18" s="39">
        <f t="shared" si="1"/>
        <v>3.903171706449257</v>
      </c>
      <c r="D18" s="18">
        <f aca="true" t="shared" si="3" ref="D18:D81">$H$7-($H$7-$H$5)/400*A18</f>
        <v>25.648038295017784</v>
      </c>
      <c r="E18" s="18">
        <f aca="true" t="shared" si="4" ref="E18:E81">D18*2</f>
        <v>51.29607659003557</v>
      </c>
      <c r="F18" s="18">
        <f t="shared" si="2"/>
        <v>20.666083490817982</v>
      </c>
      <c r="G18" s="41" t="str">
        <f>CONCATENATE((SUBSTITUTE(TEXT(C18,"#.##0,00"),",",".")),",",(SUBSTITUTE(TEXT(D18,"#.##0,00"),",",".")))</f>
        <v>3.90,25.65</v>
      </c>
      <c r="H18" s="20"/>
      <c r="I18" s="20"/>
      <c r="J18" s="3"/>
      <c r="Q18" s="21"/>
    </row>
    <row r="19" spans="1:17" ht="12.75">
      <c r="A19" s="3">
        <v>397</v>
      </c>
      <c r="B19" s="18">
        <f t="shared" si="0"/>
        <v>229.45270576886506</v>
      </c>
      <c r="C19" s="39">
        <f t="shared" si="1"/>
        <v>5.816903762995054</v>
      </c>
      <c r="D19" s="18">
        <f t="shared" si="3"/>
        <v>25.972057442526676</v>
      </c>
      <c r="E19" s="18">
        <f t="shared" si="4"/>
        <v>51.94411488505335</v>
      </c>
      <c r="F19" s="18">
        <f t="shared" si="2"/>
        <v>21.191543118092927</v>
      </c>
      <c r="G19" s="41" t="str">
        <f>CONCATENATE((SUBSTITUTE(TEXT(C19,"#.##0,00"),",",".")),",",(SUBSTITUTE(TEXT(D19,"#.##0,00"),",",".")))</f>
        <v>5.82,25.97</v>
      </c>
      <c r="H19" s="20"/>
      <c r="I19" s="20"/>
      <c r="J19" s="3"/>
      <c r="Q19" s="21"/>
    </row>
    <row r="20" spans="1:10" ht="12.75">
      <c r="A20" s="3">
        <v>396</v>
      </c>
      <c r="B20" s="18">
        <f t="shared" si="0"/>
        <v>227.5633860235504</v>
      </c>
      <c r="C20" s="39">
        <f t="shared" si="1"/>
        <v>7.706223508309705</v>
      </c>
      <c r="D20" s="18">
        <f t="shared" si="3"/>
        <v>26.296076590035568</v>
      </c>
      <c r="E20" s="18">
        <f t="shared" si="4"/>
        <v>52.592153180071136</v>
      </c>
      <c r="F20" s="18">
        <f t="shared" si="2"/>
        <v>21.723599361590583</v>
      </c>
      <c r="G20" s="41" t="str">
        <f aca="true" t="shared" si="5" ref="G20:G83">CONCATENATE((SUBSTITUTE(TEXT(C20,"#.##0,00"),",",".")),",",(SUBSTITUTE(TEXT(D20,"#.##0,00"),",",".")))</f>
        <v>7.71,26.30</v>
      </c>
      <c r="H20" s="20"/>
      <c r="I20" s="20"/>
      <c r="J20" s="3"/>
    </row>
    <row r="21" spans="1:17" ht="12.75">
      <c r="A21" s="3">
        <v>395</v>
      </c>
      <c r="B21" s="18">
        <f t="shared" si="0"/>
        <v>225.69788932175146</v>
      </c>
      <c r="C21" s="39">
        <f t="shared" si="1"/>
        <v>9.571720210108651</v>
      </c>
      <c r="D21" s="18">
        <f t="shared" si="3"/>
        <v>26.620095737544446</v>
      </c>
      <c r="E21" s="18">
        <f t="shared" si="4"/>
        <v>53.24019147508889</v>
      </c>
      <c r="F21" s="18">
        <f t="shared" si="2"/>
        <v>22.26225222131092</v>
      </c>
      <c r="G21" s="41" t="str">
        <f t="shared" si="5"/>
        <v>9.57,26.62</v>
      </c>
      <c r="H21" s="20"/>
      <c r="I21" s="20"/>
      <c r="J21" s="3"/>
      <c r="Q21" s="22"/>
    </row>
    <row r="22" spans="1:10" ht="12.75">
      <c r="A22" s="3">
        <v>394</v>
      </c>
      <c r="B22" s="18">
        <f t="shared" si="0"/>
        <v>223.85564779376202</v>
      </c>
      <c r="C22" s="39">
        <f t="shared" si="1"/>
        <v>11.413961738098095</v>
      </c>
      <c r="D22" s="18">
        <f t="shared" si="3"/>
        <v>26.944114885053338</v>
      </c>
      <c r="E22" s="18">
        <f t="shared" si="4"/>
        <v>53.888229770106676</v>
      </c>
      <c r="F22" s="18">
        <f t="shared" si="2"/>
        <v>22.807501697253983</v>
      </c>
      <c r="G22" s="41" t="str">
        <f t="shared" si="5"/>
        <v>11.41,26.94</v>
      </c>
      <c r="H22" s="20"/>
      <c r="I22" s="20"/>
      <c r="J22" s="3"/>
    </row>
    <row r="23" spans="1:10" ht="12.75">
      <c r="A23" s="3">
        <v>393</v>
      </c>
      <c r="B23" s="18">
        <f t="shared" si="0"/>
        <v>222.0361139448129</v>
      </c>
      <c r="C23" s="39">
        <f t="shared" si="1"/>
        <v>13.233495587047202</v>
      </c>
      <c r="D23" s="18">
        <f t="shared" si="3"/>
        <v>27.26813403256223</v>
      </c>
      <c r="E23" s="18">
        <f t="shared" si="4"/>
        <v>54.53626806512446</v>
      </c>
      <c r="F23" s="18">
        <f t="shared" si="2"/>
        <v>23.359347789419758</v>
      </c>
      <c r="G23" s="41" t="str">
        <f t="shared" si="5"/>
        <v>13.23,27.27</v>
      </c>
      <c r="H23" s="20"/>
      <c r="I23" s="20"/>
      <c r="J23" s="3"/>
    </row>
    <row r="24" spans="1:10" ht="12.75">
      <c r="A24" s="3">
        <v>392</v>
      </c>
      <c r="B24" s="18">
        <f t="shared" si="0"/>
        <v>220.23875969242815</v>
      </c>
      <c r="C24" s="39">
        <f t="shared" si="1"/>
        <v>15.030849839431966</v>
      </c>
      <c r="D24" s="18">
        <f t="shared" si="3"/>
        <v>27.592153180071108</v>
      </c>
      <c r="E24" s="18">
        <f t="shared" si="4"/>
        <v>55.184306360142216</v>
      </c>
      <c r="F24" s="18">
        <f t="shared" si="2"/>
        <v>23.91779049780821</v>
      </c>
      <c r="G24" s="41" t="str">
        <f t="shared" si="5"/>
        <v>15.03,27.59</v>
      </c>
      <c r="H24" s="20"/>
      <c r="I24" s="20"/>
      <c r="J24" s="3"/>
    </row>
    <row r="25" spans="1:10" ht="12.75">
      <c r="A25" s="3">
        <v>391</v>
      </c>
      <c r="B25" s="18">
        <f t="shared" si="0"/>
        <v>218.46307545997888</v>
      </c>
      <c r="C25" s="39">
        <f t="shared" si="1"/>
        <v>16.80653407188123</v>
      </c>
      <c r="D25" s="18">
        <f t="shared" si="3"/>
        <v>27.91617232758</v>
      </c>
      <c r="E25" s="18">
        <f t="shared" si="4"/>
        <v>55.83234465516</v>
      </c>
      <c r="F25" s="18">
        <f t="shared" si="2"/>
        <v>24.482829822419394</v>
      </c>
      <c r="G25" s="41" t="str">
        <f t="shared" si="5"/>
        <v>16.81,27.92</v>
      </c>
      <c r="H25" s="20"/>
      <c r="I25" s="20"/>
      <c r="J25" s="3"/>
    </row>
    <row r="26" spans="1:10" ht="12.75">
      <c r="A26" s="3">
        <v>390</v>
      </c>
      <c r="B26" s="18">
        <f t="shared" si="0"/>
        <v>216.70856932254367</v>
      </c>
      <c r="C26" s="39">
        <f t="shared" si="1"/>
        <v>18.561040209316445</v>
      </c>
      <c r="D26" s="18">
        <f t="shared" si="3"/>
        <v>28.240191475088892</v>
      </c>
      <c r="E26" s="18">
        <f t="shared" si="4"/>
        <v>56.480382950177784</v>
      </c>
      <c r="F26" s="18">
        <f t="shared" si="2"/>
        <v>25.054465763253287</v>
      </c>
      <c r="G26" s="41" t="str">
        <f t="shared" si="5"/>
        <v>18.56,28.24</v>
      </c>
      <c r="H26" s="20"/>
      <c r="I26" s="20"/>
      <c r="J26" s="3"/>
    </row>
    <row r="27" spans="1:10" ht="12.75">
      <c r="A27" s="3">
        <v>389</v>
      </c>
      <c r="B27" s="18">
        <f t="shared" si="0"/>
        <v>214.97476620149263</v>
      </c>
      <c r="C27" s="39">
        <f t="shared" si="1"/>
        <v>20.294843330367485</v>
      </c>
      <c r="D27" s="18">
        <f t="shared" si="3"/>
        <v>28.564210622597784</v>
      </c>
      <c r="E27" s="18">
        <f t="shared" si="4"/>
        <v>57.12842124519557</v>
      </c>
      <c r="F27" s="18">
        <f t="shared" si="2"/>
        <v>25.632698320309878</v>
      </c>
      <c r="G27" s="41" t="str">
        <f t="shared" si="5"/>
        <v>20.29,28.56</v>
      </c>
      <c r="H27" s="20"/>
      <c r="I27" s="20"/>
      <c r="J27" s="3"/>
    </row>
    <row r="28" spans="1:10" ht="12.75">
      <c r="A28" s="3">
        <v>388</v>
      </c>
      <c r="B28" s="18">
        <f t="shared" si="0"/>
        <v>213.26120710450013</v>
      </c>
      <c r="C28" s="39">
        <f t="shared" si="1"/>
        <v>22.008402427359982</v>
      </c>
      <c r="D28" s="18">
        <f t="shared" si="3"/>
        <v>28.888229770106662</v>
      </c>
      <c r="E28" s="18">
        <f t="shared" si="4"/>
        <v>57.776459540213324</v>
      </c>
      <c r="F28" s="18">
        <f t="shared" si="2"/>
        <v>26.217527493589156</v>
      </c>
      <c r="G28" s="41" t="str">
        <f t="shared" si="5"/>
        <v>22.01,28.89</v>
      </c>
      <c r="H28" s="20"/>
      <c r="I28" s="20"/>
      <c r="J28" s="3"/>
    </row>
    <row r="29" spans="1:10" ht="12.75">
      <c r="A29" s="3">
        <v>387</v>
      </c>
      <c r="B29" s="18">
        <f t="shared" si="0"/>
        <v>211.56744840794357</v>
      </c>
      <c r="C29" s="39">
        <f t="shared" si="1"/>
        <v>23.70216112391654</v>
      </c>
      <c r="D29" s="18">
        <f t="shared" si="3"/>
        <v>29.212248917615554</v>
      </c>
      <c r="E29" s="18">
        <f t="shared" si="4"/>
        <v>58.42449783523111</v>
      </c>
      <c r="F29" s="18">
        <f t="shared" si="2"/>
        <v>26.808953283091167</v>
      </c>
      <c r="G29" s="41" t="str">
        <f t="shared" si="5"/>
        <v>23.70,29.21</v>
      </c>
      <c r="H29" s="20"/>
      <c r="I29" s="20"/>
      <c r="J29" s="3"/>
    </row>
    <row r="30" spans="1:10" ht="12.75">
      <c r="A30" s="3">
        <v>386</v>
      </c>
      <c r="B30" s="18">
        <f t="shared" si="0"/>
        <v>209.89306117888387</v>
      </c>
      <c r="C30" s="39">
        <f t="shared" si="1"/>
        <v>25.376548352976243</v>
      </c>
      <c r="D30" s="18">
        <f t="shared" si="3"/>
        <v>29.536268065124446</v>
      </c>
      <c r="E30" s="18">
        <f t="shared" si="4"/>
        <v>59.07253613024889</v>
      </c>
      <c r="F30" s="18">
        <f t="shared" si="2"/>
        <v>27.406975688815884</v>
      </c>
      <c r="G30" s="41" t="str">
        <f t="shared" si="5"/>
        <v>25.38,29.54</v>
      </c>
      <c r="H30" s="20"/>
      <c r="I30" s="20"/>
      <c r="J30" s="3"/>
    </row>
    <row r="31" spans="1:10" ht="12.75">
      <c r="A31" s="3">
        <v>385</v>
      </c>
      <c r="B31" s="18">
        <f t="shared" si="0"/>
        <v>208.23763053403667</v>
      </c>
      <c r="C31" s="39">
        <f t="shared" si="1"/>
        <v>27.031978997823444</v>
      </c>
      <c r="D31" s="18">
        <f t="shared" si="3"/>
        <v>29.860287212633338</v>
      </c>
      <c r="E31" s="18">
        <f t="shared" si="4"/>
        <v>59.720574425266676</v>
      </c>
      <c r="F31" s="18">
        <f t="shared" si="2"/>
        <v>28.011594710763305</v>
      </c>
      <c r="G31" s="41" t="str">
        <f t="shared" si="5"/>
        <v>27.03,29.86</v>
      </c>
      <c r="H31" s="20"/>
      <c r="I31" s="20"/>
      <c r="J31" s="3"/>
    </row>
    <row r="32" spans="1:10" ht="12.75">
      <c r="A32" s="3">
        <v>384</v>
      </c>
      <c r="B32" s="18">
        <f t="shared" si="0"/>
        <v>206.6007550333377</v>
      </c>
      <c r="C32" s="39">
        <f t="shared" si="1"/>
        <v>28.66885449852242</v>
      </c>
      <c r="D32" s="18">
        <f t="shared" si="3"/>
        <v>30.184306360142216</v>
      </c>
      <c r="E32" s="18">
        <f t="shared" si="4"/>
        <v>60.36861272028443</v>
      </c>
      <c r="F32" s="18">
        <f t="shared" si="2"/>
        <v>28.622810348933402</v>
      </c>
      <c r="G32" s="41" t="str">
        <f t="shared" si="5"/>
        <v>28.67,30.18</v>
      </c>
      <c r="H32" s="20"/>
      <c r="I32" s="20"/>
      <c r="J32" s="3"/>
    </row>
    <row r="33" spans="1:10" ht="12.75">
      <c r="A33" s="3">
        <v>383</v>
      </c>
      <c r="B33" s="18">
        <f t="shared" si="0"/>
        <v>204.98204610588596</v>
      </c>
      <c r="C33" s="39">
        <f t="shared" si="1"/>
        <v>30.287563425974156</v>
      </c>
      <c r="D33" s="18">
        <f t="shared" si="3"/>
        <v>30.508325507651108</v>
      </c>
      <c r="E33" s="18">
        <f t="shared" si="4"/>
        <v>61.016651015302216</v>
      </c>
      <c r="F33" s="18">
        <f t="shared" si="2"/>
        <v>29.240622603326237</v>
      </c>
      <c r="G33" s="41" t="str">
        <f t="shared" si="5"/>
        <v>30.29,30.51</v>
      </c>
      <c r="H33" s="20"/>
      <c r="I33" s="20"/>
      <c r="J33" s="3"/>
    </row>
    <row r="34" spans="1:10" ht="12.75">
      <c r="A34" s="3">
        <v>382</v>
      </c>
      <c r="B34" s="18">
        <f t="shared" si="0"/>
        <v>203.38112750621374</v>
      </c>
      <c r="C34" s="39">
        <f t="shared" si="1"/>
        <v>31.88848202564637</v>
      </c>
      <c r="D34" s="18">
        <f t="shared" si="3"/>
        <v>30.83234465516</v>
      </c>
      <c r="E34" s="18">
        <f t="shared" si="4"/>
        <v>61.66468931032</v>
      </c>
      <c r="F34" s="18">
        <f t="shared" si="2"/>
        <v>29.86503147394178</v>
      </c>
      <c r="G34" s="41" t="str">
        <f t="shared" si="5"/>
        <v>31.89,30.83</v>
      </c>
      <c r="H34" s="20"/>
      <c r="I34" s="20"/>
      <c r="J34" s="3"/>
    </row>
    <row r="35" spans="1:10" ht="12.75">
      <c r="A35" s="3">
        <v>381</v>
      </c>
      <c r="B35" s="18">
        <f t="shared" si="0"/>
        <v>201.7976347989795</v>
      </c>
      <c r="C35" s="39">
        <f t="shared" si="1"/>
        <v>33.471974732880625</v>
      </c>
      <c r="D35" s="18">
        <f t="shared" si="3"/>
        <v>31.156363802668892</v>
      </c>
      <c r="E35" s="18">
        <f t="shared" si="4"/>
        <v>62.312727605337784</v>
      </c>
      <c r="F35" s="18">
        <f t="shared" si="2"/>
        <v>30.496036960780025</v>
      </c>
      <c r="G35" s="41" t="str">
        <f t="shared" si="5"/>
        <v>33.47,31.16</v>
      </c>
      <c r="H35" s="20"/>
      <c r="I35" s="20"/>
      <c r="J35" s="3"/>
    </row>
    <row r="36" spans="1:10" ht="12.75">
      <c r="A36" s="3">
        <v>380</v>
      </c>
      <c r="B36" s="18">
        <f t="shared" si="0"/>
        <v>200.23121487031958</v>
      </c>
      <c r="C36" s="39">
        <f t="shared" si="1"/>
        <v>35.038394661540536</v>
      </c>
      <c r="D36" s="18">
        <f t="shared" si="3"/>
        <v>31.480382950177784</v>
      </c>
      <c r="E36" s="18">
        <f t="shared" si="4"/>
        <v>62.96076590035557</v>
      </c>
      <c r="F36" s="18">
        <f t="shared" si="2"/>
        <v>31.133639063840977</v>
      </c>
      <c r="G36" s="41" t="str">
        <f t="shared" si="5"/>
        <v>35.04,31.48</v>
      </c>
      <c r="H36" s="20"/>
      <c r="I36" s="20"/>
      <c r="J36" s="3"/>
    </row>
    <row r="37" spans="1:10" ht="12.75">
      <c r="A37" s="3">
        <v>379</v>
      </c>
      <c r="B37" s="18">
        <f t="shared" si="0"/>
        <v>198.68152546422135</v>
      </c>
      <c r="C37" s="39">
        <f t="shared" si="1"/>
        <v>36.58808406763876</v>
      </c>
      <c r="D37" s="18">
        <f t="shared" si="3"/>
        <v>31.804402097686662</v>
      </c>
      <c r="E37" s="18">
        <f t="shared" si="4"/>
        <v>63.608804195373324</v>
      </c>
      <c r="F37" s="18">
        <f t="shared" si="2"/>
        <v>31.77783778312461</v>
      </c>
      <c r="G37" s="41" t="str">
        <f t="shared" si="5"/>
        <v>36.59,31.80</v>
      </c>
      <c r="H37" s="20"/>
      <c r="I37" s="20"/>
      <c r="J37" s="3"/>
    </row>
    <row r="38" spans="1:10" ht="12.75">
      <c r="A38" s="3">
        <v>378</v>
      </c>
      <c r="B38" s="18">
        <f t="shared" si="0"/>
        <v>197.14823474239472</v>
      </c>
      <c r="C38" s="39">
        <f t="shared" si="1"/>
        <v>38.12137478946539</v>
      </c>
      <c r="D38" s="18">
        <f t="shared" si="3"/>
        <v>32.128421245195554</v>
      </c>
      <c r="E38" s="18">
        <f t="shared" si="4"/>
        <v>64.25684249039111</v>
      </c>
      <c r="F38" s="18">
        <f t="shared" si="2"/>
        <v>32.42863311863098</v>
      </c>
      <c r="G38" s="41" t="str">
        <f t="shared" si="5"/>
        <v>38.12,32.13</v>
      </c>
      <c r="H38" s="20"/>
      <c r="I38" s="20"/>
      <c r="J38" s="3"/>
    </row>
    <row r="39" spans="1:10" ht="12.75">
      <c r="A39" s="3">
        <v>377</v>
      </c>
      <c r="B39" s="18">
        <f t="shared" si="0"/>
        <v>195.63102086622888</v>
      </c>
      <c r="C39" s="39">
        <f t="shared" si="1"/>
        <v>39.63858866563123</v>
      </c>
      <c r="D39" s="18">
        <f t="shared" si="3"/>
        <v>32.452440392704446</v>
      </c>
      <c r="E39" s="18">
        <f t="shared" si="4"/>
        <v>64.90488078540889</v>
      </c>
      <c r="F39" s="18">
        <f t="shared" si="2"/>
        <v>33.086025070360044</v>
      </c>
      <c r="G39" s="41" t="str">
        <f t="shared" si="5"/>
        <v>39.64,32.45</v>
      </c>
      <c r="H39" s="20"/>
      <c r="I39" s="20"/>
      <c r="J39" s="3"/>
    </row>
    <row r="40" spans="1:10" ht="12.75">
      <c r="A40" s="3">
        <v>376</v>
      </c>
      <c r="B40" s="18">
        <f t="shared" si="0"/>
        <v>194.12957159951625</v>
      </c>
      <c r="C40" s="39">
        <f t="shared" si="1"/>
        <v>41.14003793234386</v>
      </c>
      <c r="D40" s="18">
        <f t="shared" si="3"/>
        <v>32.77645954021334</v>
      </c>
      <c r="E40" s="18">
        <f t="shared" si="4"/>
        <v>65.55291908042668</v>
      </c>
      <c r="F40" s="18">
        <f t="shared" si="2"/>
        <v>33.75001363831183</v>
      </c>
      <c r="G40" s="41" t="str">
        <f t="shared" si="5"/>
        <v>41.14,32.78</v>
      </c>
      <c r="H40" s="20"/>
      <c r="I40" s="20"/>
      <c r="J40" s="3"/>
    </row>
    <row r="41" spans="1:10" ht="12.75">
      <c r="A41" s="3">
        <v>375</v>
      </c>
      <c r="B41" s="18">
        <f t="shared" si="0"/>
        <v>192.64358393071817</v>
      </c>
      <c r="C41" s="39">
        <f t="shared" si="1"/>
        <v>42.62602560114195</v>
      </c>
      <c r="D41" s="18">
        <f t="shared" si="3"/>
        <v>33.100478687722216</v>
      </c>
      <c r="E41" s="18">
        <f t="shared" si="4"/>
        <v>66.20095737544443</v>
      </c>
      <c r="F41" s="18">
        <f t="shared" si="2"/>
        <v>34.420598822486276</v>
      </c>
      <c r="G41" s="41" t="str">
        <f t="shared" si="5"/>
        <v>42.63,33.10</v>
      </c>
      <c r="H41" s="20"/>
      <c r="I41" s="20"/>
      <c r="J41" s="3"/>
    </row>
    <row r="42" spans="1:10" ht="12.75">
      <c r="A42" s="3">
        <v>374</v>
      </c>
      <c r="B42" s="18">
        <f t="shared" si="0"/>
        <v>191.17276371363062</v>
      </c>
      <c r="C42" s="39">
        <f t="shared" si="1"/>
        <v>44.0968458182295</v>
      </c>
      <c r="D42" s="18">
        <f t="shared" si="3"/>
        <v>33.42449783523111</v>
      </c>
      <c r="E42" s="18">
        <f t="shared" si="4"/>
        <v>66.84899567046222</v>
      </c>
      <c r="F42" s="18">
        <f t="shared" si="2"/>
        <v>35.09778062288347</v>
      </c>
      <c r="G42" s="41" t="str">
        <f t="shared" si="5"/>
        <v>44.10,33.42</v>
      </c>
      <c r="H42" s="20"/>
      <c r="I42" s="20"/>
      <c r="J42" s="3"/>
    </row>
    <row r="43" spans="1:10" ht="12.75">
      <c r="A43" s="3">
        <v>373</v>
      </c>
      <c r="B43" s="18">
        <f t="shared" si="0"/>
        <v>189.71682532538472</v>
      </c>
      <c r="C43" s="39">
        <f t="shared" si="1"/>
        <v>45.552784206475394</v>
      </c>
      <c r="D43" s="18">
        <f t="shared" si="3"/>
        <v>33.74851698274</v>
      </c>
      <c r="E43" s="18">
        <f t="shared" si="4"/>
        <v>67.49703396548</v>
      </c>
      <c r="F43" s="18">
        <f t="shared" si="2"/>
        <v>35.781559039503364</v>
      </c>
      <c r="G43" s="41" t="str">
        <f t="shared" si="5"/>
        <v>45.55,33.75</v>
      </c>
      <c r="H43" s="20"/>
      <c r="I43" s="20"/>
      <c r="J43" s="3"/>
    </row>
    <row r="44" spans="1:10" ht="12.75">
      <c r="A44" s="3">
        <v>372</v>
      </c>
      <c r="B44" s="18">
        <f t="shared" si="0"/>
        <v>188.27549134078745</v>
      </c>
      <c r="C44" s="39">
        <f t="shared" si="1"/>
        <v>46.99411819107266</v>
      </c>
      <c r="D44" s="18">
        <f t="shared" si="3"/>
        <v>34.07253613024889</v>
      </c>
      <c r="E44" s="18">
        <f t="shared" si="4"/>
        <v>68.14507226049778</v>
      </c>
      <c r="F44" s="18">
        <f t="shared" si="2"/>
        <v>36.47193407234596</v>
      </c>
      <c r="G44" s="41" t="str">
        <f t="shared" si="5"/>
        <v>46.99,34.07</v>
      </c>
      <c r="H44" s="20"/>
      <c r="I44" s="20"/>
      <c r="J44" s="3"/>
    </row>
    <row r="45" spans="1:10" ht="12.75">
      <c r="A45" s="3">
        <v>371</v>
      </c>
      <c r="B45" s="18">
        <f t="shared" si="0"/>
        <v>186.84849222207572</v>
      </c>
      <c r="C45" s="39">
        <f t="shared" si="1"/>
        <v>48.42111730978439</v>
      </c>
      <c r="D45" s="18">
        <f t="shared" si="3"/>
        <v>34.396555277757784</v>
      </c>
      <c r="E45" s="18">
        <f t="shared" si="4"/>
        <v>68.79311055551557</v>
      </c>
      <c r="F45" s="18">
        <f t="shared" si="2"/>
        <v>37.16890572141128</v>
      </c>
      <c r="G45" s="41" t="str">
        <f t="shared" si="5"/>
        <v>48.42,34.40</v>
      </c>
      <c r="H45" s="20"/>
      <c r="I45" s="20"/>
      <c r="J45" s="3"/>
    </row>
    <row r="46" spans="1:10" ht="12.75">
      <c r="A46" s="3">
        <v>370</v>
      </c>
      <c r="B46" s="18">
        <f t="shared" si="0"/>
        <v>185.4355660232157</v>
      </c>
      <c r="C46" s="39">
        <f t="shared" si="1"/>
        <v>49.83404350864441</v>
      </c>
      <c r="D46" s="18">
        <f t="shared" si="3"/>
        <v>34.72057442526666</v>
      </c>
      <c r="E46" s="18">
        <f t="shared" si="4"/>
        <v>69.44114885053332</v>
      </c>
      <c r="F46" s="18">
        <f t="shared" si="2"/>
        <v>37.87247398669926</v>
      </c>
      <c r="G46" s="41" t="str">
        <f t="shared" si="5"/>
        <v>49.83,34.72</v>
      </c>
      <c r="H46" s="20"/>
      <c r="I46" s="20"/>
      <c r="J46" s="3"/>
    </row>
    <row r="47" spans="1:10" ht="12.75">
      <c r="A47" s="3">
        <v>369</v>
      </c>
      <c r="B47" s="18">
        <f t="shared" si="0"/>
        <v>184.03645810793702</v>
      </c>
      <c r="C47" s="39">
        <f t="shared" si="1"/>
        <v>51.23315142392309</v>
      </c>
      <c r="D47" s="18">
        <f t="shared" si="3"/>
        <v>35.044593572775554</v>
      </c>
      <c r="E47" s="18">
        <f t="shared" si="4"/>
        <v>70.08918714555111</v>
      </c>
      <c r="F47" s="18">
        <f t="shared" si="2"/>
        <v>38.582638868209976</v>
      </c>
      <c r="G47" s="41" t="str">
        <f t="shared" si="5"/>
        <v>51.23,35.04</v>
      </c>
      <c r="H47" s="20"/>
      <c r="I47" s="20"/>
      <c r="J47" s="3"/>
    </row>
    <row r="48" spans="1:10" ht="12.75">
      <c r="A48" s="3">
        <v>368</v>
      </c>
      <c r="B48" s="18">
        <f t="shared" si="0"/>
        <v>182.65092088074414</v>
      </c>
      <c r="C48" s="39">
        <f t="shared" si="1"/>
        <v>52.618688651115974</v>
      </c>
      <c r="D48" s="18">
        <f t="shared" si="3"/>
        <v>35.368612720284446</v>
      </c>
      <c r="E48" s="18">
        <f t="shared" si="4"/>
        <v>70.73722544056889</v>
      </c>
      <c r="F48" s="18">
        <f t="shared" si="2"/>
        <v>39.2994003659434</v>
      </c>
      <c r="G48" s="41" t="str">
        <f t="shared" si="5"/>
        <v>52.62,35.37</v>
      </c>
      <c r="H48" s="20"/>
      <c r="I48" s="20"/>
      <c r="J48" s="3"/>
    </row>
    <row r="49" spans="1:10" ht="12.75">
      <c r="A49" s="3">
        <v>367</v>
      </c>
      <c r="B49" s="18">
        <f t="shared" si="0"/>
        <v>181.27871353019322</v>
      </c>
      <c r="C49" s="39">
        <f t="shared" si="1"/>
        <v>53.9908960016669</v>
      </c>
      <c r="D49" s="18">
        <f t="shared" si="3"/>
        <v>35.69263186779334</v>
      </c>
      <c r="E49" s="18">
        <f t="shared" si="4"/>
        <v>71.38526373558668</v>
      </c>
      <c r="F49" s="18">
        <f t="shared" si="2"/>
        <v>40.02275847989954</v>
      </c>
      <c r="G49" s="41" t="str">
        <f t="shared" si="5"/>
        <v>53.99,35.69</v>
      </c>
      <c r="H49" s="20"/>
      <c r="I49" s="20"/>
      <c r="J49" s="3"/>
    </row>
    <row r="50" spans="1:10" ht="12.75">
      <c r="A50" s="3">
        <v>366</v>
      </c>
      <c r="B50" s="18">
        <f t="shared" si="0"/>
        <v>179.9196017837714</v>
      </c>
      <c r="C50" s="39">
        <f t="shared" si="1"/>
        <v>55.3500077480887</v>
      </c>
      <c r="D50" s="18">
        <f t="shared" si="3"/>
        <v>36.016651015302216</v>
      </c>
      <c r="E50" s="18">
        <f t="shared" si="4"/>
        <v>72.03330203060443</v>
      </c>
      <c r="F50" s="18">
        <f t="shared" si="2"/>
        <v>40.75271321007834</v>
      </c>
      <c r="G50" s="41" t="str">
        <f t="shared" si="5"/>
        <v>55.35,36.02</v>
      </c>
      <c r="H50" s="20"/>
      <c r="I50" s="20"/>
      <c r="J50" s="3"/>
    </row>
    <row r="51" spans="1:10" ht="12.75">
      <c r="A51" s="3">
        <v>365</v>
      </c>
      <c r="B51" s="18">
        <f t="shared" si="0"/>
        <v>178.57335767375253</v>
      </c>
      <c r="C51" s="39">
        <f t="shared" si="1"/>
        <v>56.69625185810759</v>
      </c>
      <c r="D51" s="18">
        <f t="shared" si="3"/>
        <v>36.34067016281111</v>
      </c>
      <c r="E51" s="18">
        <f t="shared" si="4"/>
        <v>72.68134032562222</v>
      </c>
      <c r="F51" s="18">
        <f t="shared" si="2"/>
        <v>41.489264556479895</v>
      </c>
      <c r="G51" s="41" t="str">
        <f t="shared" si="5"/>
        <v>56.70,36.34</v>
      </c>
      <c r="H51" s="20"/>
      <c r="I51" s="20"/>
      <c r="J51" s="3"/>
    </row>
    <row r="52" spans="1:10" ht="12.75">
      <c r="A52" s="3">
        <v>364</v>
      </c>
      <c r="B52" s="18">
        <f t="shared" si="0"/>
        <v>177.23975931344762</v>
      </c>
      <c r="C52" s="39">
        <f t="shared" si="1"/>
        <v>58.02985021841249</v>
      </c>
      <c r="D52" s="18">
        <f t="shared" si="3"/>
        <v>36.66468931032</v>
      </c>
      <c r="E52" s="18">
        <f t="shared" si="4"/>
        <v>73.32937862064</v>
      </c>
      <c r="F52" s="18">
        <f t="shared" si="2"/>
        <v>42.232412519104145</v>
      </c>
      <c r="G52" s="41" t="str">
        <f t="shared" si="5"/>
        <v>58.03,36.66</v>
      </c>
      <c r="H52" s="20"/>
      <c r="I52" s="20"/>
      <c r="J52" s="3"/>
    </row>
    <row r="53" spans="1:10" ht="12.75">
      <c r="A53" s="3">
        <v>363</v>
      </c>
      <c r="B53" s="18">
        <f t="shared" si="0"/>
        <v>175.91859068329862</v>
      </c>
      <c r="C53" s="39">
        <f t="shared" si="1"/>
        <v>59.351018848561495</v>
      </c>
      <c r="D53" s="18">
        <f t="shared" si="3"/>
        <v>36.98870845782889</v>
      </c>
      <c r="E53" s="18">
        <f t="shared" si="4"/>
        <v>73.97741691565778</v>
      </c>
      <c r="F53" s="18">
        <f t="shared" si="2"/>
        <v>42.9821570979511</v>
      </c>
      <c r="G53" s="41" t="str">
        <f t="shared" si="5"/>
        <v>59.35,36.99</v>
      </c>
      <c r="H53" s="20"/>
      <c r="I53" s="20"/>
      <c r="J53" s="3"/>
    </row>
    <row r="54" spans="1:10" ht="12.75">
      <c r="A54" s="3">
        <v>362</v>
      </c>
      <c r="B54" s="18">
        <f t="shared" si="0"/>
        <v>174.60964142630215</v>
      </c>
      <c r="C54" s="39">
        <f t="shared" si="1"/>
        <v>60.659968105557965</v>
      </c>
      <c r="D54" s="18">
        <f t="shared" si="3"/>
        <v>37.31272760533777</v>
      </c>
      <c r="E54" s="18">
        <f t="shared" si="4"/>
        <v>74.62545521067554</v>
      </c>
      <c r="F54" s="18">
        <f t="shared" si="2"/>
        <v>43.73849829302074</v>
      </c>
      <c r="G54" s="41" t="str">
        <f t="shared" si="5"/>
        <v>60.66,37.31</v>
      </c>
      <c r="H54" s="20"/>
      <c r="I54" s="20"/>
      <c r="J54" s="3"/>
    </row>
    <row r="55" spans="1:10" ht="12.75">
      <c r="A55" s="3">
        <v>361</v>
      </c>
      <c r="B55" s="18">
        <f t="shared" si="0"/>
        <v>173.312706652278</v>
      </c>
      <c r="C55" s="39">
        <f t="shared" si="1"/>
        <v>61.95690287958212</v>
      </c>
      <c r="D55" s="18">
        <f t="shared" si="3"/>
        <v>37.63674675284666</v>
      </c>
      <c r="E55" s="18">
        <f t="shared" si="4"/>
        <v>75.27349350569332</v>
      </c>
      <c r="F55" s="18">
        <f t="shared" si="2"/>
        <v>44.5014361043131</v>
      </c>
      <c r="G55" s="41" t="str">
        <f t="shared" si="5"/>
        <v>61.96,37.64</v>
      </c>
      <c r="H55" s="20"/>
      <c r="I55" s="20"/>
      <c r="J55" s="3"/>
    </row>
    <row r="56" spans="1:10" ht="12.75">
      <c r="A56" s="3">
        <v>360</v>
      </c>
      <c r="B56" s="18">
        <f t="shared" si="0"/>
        <v>172.0275867505293</v>
      </c>
      <c r="C56" s="39">
        <f t="shared" si="1"/>
        <v>63.2420227813308</v>
      </c>
      <c r="D56" s="18">
        <f t="shared" si="3"/>
        <v>37.960765900355554</v>
      </c>
      <c r="E56" s="18">
        <f t="shared" si="4"/>
        <v>75.92153180071111</v>
      </c>
      <c r="F56" s="18">
        <f t="shared" si="2"/>
        <v>45.270970531828176</v>
      </c>
      <c r="G56" s="41" t="str">
        <f t="shared" si="5"/>
        <v>63.24,37.96</v>
      </c>
      <c r="H56" s="20"/>
      <c r="I56" s="20"/>
      <c r="J56" s="3"/>
    </row>
    <row r="57" spans="1:10" ht="12.75">
      <c r="A57" s="3">
        <v>359</v>
      </c>
      <c r="B57" s="18">
        <f t="shared" si="0"/>
        <v>170.75408721046298</v>
      </c>
      <c r="C57" s="39">
        <f t="shared" si="1"/>
        <v>64.51552232139713</v>
      </c>
      <c r="D57" s="18">
        <f t="shared" si="3"/>
        <v>38.284785047864446</v>
      </c>
      <c r="E57" s="18">
        <f t="shared" si="4"/>
        <v>76.56957009572889</v>
      </c>
      <c r="F57" s="18">
        <f t="shared" si="2"/>
        <v>46.04710157556597</v>
      </c>
      <c r="G57" s="41" t="str">
        <f t="shared" si="5"/>
        <v>64.52,38.28</v>
      </c>
      <c r="H57" s="20"/>
      <c r="I57" s="20"/>
      <c r="J57" s="3"/>
    </row>
    <row r="58" spans="1:10" ht="12.75">
      <c r="A58" s="3">
        <v>358</v>
      </c>
      <c r="B58" s="18">
        <f t="shared" si="0"/>
        <v>169.49201844977256</v>
      </c>
      <c r="C58" s="39">
        <f t="shared" si="1"/>
        <v>65.77759108208755</v>
      </c>
      <c r="D58" s="18">
        <f t="shared" si="3"/>
        <v>38.60880419537334</v>
      </c>
      <c r="E58" s="18">
        <f t="shared" si="4"/>
        <v>77.21760839074668</v>
      </c>
      <c r="F58" s="18">
        <f t="shared" si="2"/>
        <v>46.82982923552645</v>
      </c>
      <c r="G58" s="41" t="str">
        <f t="shared" si="5"/>
        <v>65.78,38.61</v>
      </c>
      <c r="H58" s="20"/>
      <c r="I58" s="20"/>
      <c r="J58" s="3"/>
    </row>
    <row r="59" spans="1:10" ht="12.75">
      <c r="A59" s="3">
        <v>357</v>
      </c>
      <c r="B59" s="18">
        <f t="shared" si="0"/>
        <v>168.2411956497993</v>
      </c>
      <c r="C59" s="39">
        <f t="shared" si="1"/>
        <v>67.02841388206082</v>
      </c>
      <c r="D59" s="18">
        <f t="shared" si="3"/>
        <v>38.932823342882216</v>
      </c>
      <c r="E59" s="18">
        <f t="shared" si="4"/>
        <v>77.86564668576443</v>
      </c>
      <c r="F59" s="18">
        <f t="shared" si="2"/>
        <v>47.61915351170961</v>
      </c>
      <c r="G59" s="41" t="str">
        <f t="shared" si="5"/>
        <v>67.03,38.93</v>
      </c>
      <c r="H59" s="20"/>
      <c r="I59" s="20"/>
      <c r="J59" s="3"/>
    </row>
    <row r="60" spans="1:10" ht="12.75">
      <c r="A60" s="3">
        <v>356</v>
      </c>
      <c r="B60" s="18">
        <f t="shared" si="0"/>
        <v>167.00143859771927</v>
      </c>
      <c r="C60" s="39">
        <f t="shared" si="1"/>
        <v>68.26817093414084</v>
      </c>
      <c r="D60" s="18">
        <f t="shared" si="3"/>
        <v>39.25684249039111</v>
      </c>
      <c r="E60" s="18">
        <f t="shared" si="4"/>
        <v>78.51368498078222</v>
      </c>
      <c r="F60" s="18">
        <f t="shared" si="2"/>
        <v>48.415074404115515</v>
      </c>
      <c r="G60" s="41" t="str">
        <f t="shared" si="5"/>
        <v>68.27,39.26</v>
      </c>
      <c r="H60" s="20"/>
      <c r="I60" s="20"/>
      <c r="J60" s="3"/>
    </row>
    <row r="61" spans="1:10" ht="12.75">
      <c r="A61" s="3">
        <v>355</v>
      </c>
      <c r="B61" s="18">
        <f t="shared" si="0"/>
        <v>165.77257153521603</v>
      </c>
      <c r="C61" s="39">
        <f t="shared" si="1"/>
        <v>69.49703799664408</v>
      </c>
      <c r="D61" s="18">
        <f t="shared" si="3"/>
        <v>39.5808616379</v>
      </c>
      <c r="E61" s="18">
        <f t="shared" si="4"/>
        <v>79.1617232758</v>
      </c>
      <c r="F61" s="18">
        <f t="shared" si="2"/>
        <v>49.217591912744126</v>
      </c>
      <c r="G61" s="41" t="str">
        <f t="shared" si="5"/>
        <v>69.50,39.58</v>
      </c>
      <c r="H61" s="20"/>
      <c r="I61" s="20"/>
      <c r="J61" s="3"/>
    </row>
    <row r="62" spans="1:10" ht="12.75">
      <c r="A62" s="3">
        <v>354</v>
      </c>
      <c r="B62" s="18">
        <f t="shared" si="0"/>
        <v>164.55442301332369</v>
      </c>
      <c r="C62" s="39">
        <f t="shared" si="1"/>
        <v>70.71518651853643</v>
      </c>
      <c r="D62" s="18">
        <f t="shared" si="3"/>
        <v>39.90488078540889</v>
      </c>
      <c r="E62" s="18">
        <f t="shared" si="4"/>
        <v>79.80976157081778</v>
      </c>
      <c r="F62" s="18">
        <f t="shared" si="2"/>
        <v>50.02670603759543</v>
      </c>
      <c r="G62" s="41" t="str">
        <f t="shared" si="5"/>
        <v>70.72,39.90</v>
      </c>
      <c r="H62" s="20"/>
      <c r="I62" s="20"/>
      <c r="J62" s="3"/>
    </row>
    <row r="63" spans="1:10" ht="12.75">
      <c r="A63" s="3">
        <v>353</v>
      </c>
      <c r="B63" s="18">
        <f t="shared" si="0"/>
        <v>163.34682575314017</v>
      </c>
      <c r="C63" s="39">
        <f t="shared" si="1"/>
        <v>71.92278377871995</v>
      </c>
      <c r="D63" s="18">
        <f t="shared" si="3"/>
        <v>40.22889993291777</v>
      </c>
      <c r="E63" s="18">
        <f t="shared" si="4"/>
        <v>80.45779986583554</v>
      </c>
      <c r="F63" s="18">
        <f t="shared" si="2"/>
        <v>50.842416778669424</v>
      </c>
      <c r="G63" s="41" t="str">
        <f t="shared" si="5"/>
        <v>71.92,40.23</v>
      </c>
      <c r="H63" s="20"/>
      <c r="I63" s="20"/>
      <c r="J63" s="3"/>
    </row>
    <row r="64" spans="1:10" ht="12.75">
      <c r="A64" s="3">
        <v>352</v>
      </c>
      <c r="B64" s="18">
        <f t="shared" si="0"/>
        <v>162.14961651212855</v>
      </c>
      <c r="C64" s="39">
        <f t="shared" si="1"/>
        <v>73.11999301973157</v>
      </c>
      <c r="D64" s="18">
        <f t="shared" si="3"/>
        <v>40.55291908042666</v>
      </c>
      <c r="E64" s="18">
        <f t="shared" si="4"/>
        <v>81.10583816085332</v>
      </c>
      <c r="F64" s="18">
        <f t="shared" si="2"/>
        <v>51.664724135966146</v>
      </c>
      <c r="G64" s="41" t="str">
        <f t="shared" si="5"/>
        <v>73.12,40.55</v>
      </c>
      <c r="H64" s="20"/>
      <c r="I64" s="20"/>
      <c r="J64" s="3"/>
    </row>
    <row r="65" spans="1:10" ht="12.75">
      <c r="A65" s="3">
        <v>351</v>
      </c>
      <c r="B65" s="18">
        <f t="shared" si="0"/>
        <v>160.9626359557396</v>
      </c>
      <c r="C65" s="39">
        <f t="shared" si="1"/>
        <v>74.30697357612053</v>
      </c>
      <c r="D65" s="18">
        <f t="shared" si="3"/>
        <v>40.876938227935554</v>
      </c>
      <c r="E65" s="18">
        <f t="shared" si="4"/>
        <v>81.75387645587111</v>
      </c>
      <c r="F65" s="18">
        <f t="shared" si="2"/>
        <v>52.49362810948558</v>
      </c>
      <c r="G65" s="41" t="str">
        <f t="shared" si="5"/>
        <v>74.31,40.88</v>
      </c>
      <c r="H65" s="20"/>
      <c r="I65" s="20"/>
      <c r="J65" s="3"/>
    </row>
    <row r="66" spans="1:10" ht="12.75">
      <c r="A66" s="3">
        <v>350</v>
      </c>
      <c r="B66" s="18">
        <f t="shared" si="0"/>
        <v>159.78572853410293</v>
      </c>
      <c r="C66" s="39">
        <f t="shared" si="1"/>
        <v>75.48388099775718</v>
      </c>
      <c r="D66" s="18">
        <f t="shared" si="3"/>
        <v>41.200957375444446</v>
      </c>
      <c r="E66" s="18">
        <f t="shared" si="4"/>
        <v>82.40191475088889</v>
      </c>
      <c r="F66" s="18">
        <f t="shared" si="2"/>
        <v>53.329128699227724</v>
      </c>
      <c r="G66" s="41" t="str">
        <f t="shared" si="5"/>
        <v>75.48,41.20</v>
      </c>
      <c r="H66" s="20"/>
      <c r="I66" s="20"/>
      <c r="J66" s="3"/>
    </row>
    <row r="67" spans="1:10" ht="12.75">
      <c r="A67" s="3">
        <v>349</v>
      </c>
      <c r="B67" s="18">
        <f t="shared" si="0"/>
        <v>158.61874236354905</v>
      </c>
      <c r="C67" s="39">
        <f t="shared" si="1"/>
        <v>76.65086716831107</v>
      </c>
      <c r="D67" s="18">
        <f t="shared" si="3"/>
        <v>41.524976522953324</v>
      </c>
      <c r="E67" s="18">
        <f t="shared" si="4"/>
        <v>83.04995304590665</v>
      </c>
      <c r="F67" s="18">
        <f t="shared" si="2"/>
        <v>54.17122590519252</v>
      </c>
      <c r="G67" s="41" t="str">
        <f t="shared" si="5"/>
        <v>76.65,41.52</v>
      </c>
      <c r="H67" s="20"/>
      <c r="I67" s="20"/>
      <c r="J67" s="3"/>
    </row>
    <row r="68" spans="1:10" ht="12.75">
      <c r="A68" s="3">
        <v>348</v>
      </c>
      <c r="B68" s="18">
        <f t="shared" si="0"/>
        <v>157.461529112737</v>
      </c>
      <c r="C68" s="39">
        <f t="shared" si="1"/>
        <v>77.80808041912312</v>
      </c>
      <c r="D68" s="18">
        <f t="shared" si="3"/>
        <v>41.848995670462216</v>
      </c>
      <c r="E68" s="18">
        <f t="shared" si="4"/>
        <v>83.69799134092443</v>
      </c>
      <c r="F68" s="18">
        <f t="shared" si="2"/>
        <v>55.019919727380085</v>
      </c>
      <c r="G68" s="41" t="str">
        <f t="shared" si="5"/>
        <v>77.81,41.85</v>
      </c>
      <c r="H68" s="20"/>
      <c r="I68" s="20"/>
      <c r="J68" s="3"/>
    </row>
    <row r="69" spans="1:10" ht="12.75">
      <c r="A69" s="3">
        <v>347</v>
      </c>
      <c r="B69" s="18">
        <f t="shared" si="0"/>
        <v>156.31394389317424</v>
      </c>
      <c r="C69" s="39">
        <f t="shared" si="1"/>
        <v>78.95566563868587</v>
      </c>
      <c r="D69" s="18">
        <f t="shared" si="3"/>
        <v>42.17301481797111</v>
      </c>
      <c r="E69" s="18">
        <f t="shared" si="4"/>
        <v>84.34602963594222</v>
      </c>
      <c r="F69" s="18">
        <f t="shared" si="2"/>
        <v>55.87521016579034</v>
      </c>
      <c r="G69" s="41" t="str">
        <f t="shared" si="5"/>
        <v>78.96,42.17</v>
      </c>
      <c r="H69" s="20"/>
      <c r="I69" s="20"/>
      <c r="J69" s="3"/>
    </row>
    <row r="70" spans="1:10" ht="12.75">
      <c r="A70" s="3">
        <v>346</v>
      </c>
      <c r="B70" s="18">
        <f t="shared" si="0"/>
        <v>155.17584515392718</v>
      </c>
      <c r="C70" s="39">
        <f t="shared" si="1"/>
        <v>80.09376437793293</v>
      </c>
      <c r="D70" s="18">
        <f t="shared" si="3"/>
        <v>42.49703396548</v>
      </c>
      <c r="E70" s="18">
        <f t="shared" si="4"/>
        <v>84.99406793096</v>
      </c>
      <c r="F70" s="18">
        <f t="shared" si="2"/>
        <v>56.7370972204233</v>
      </c>
      <c r="G70" s="41" t="str">
        <f t="shared" si="5"/>
        <v>80.09,42.50</v>
      </c>
      <c r="H70" s="20"/>
      <c r="I70" s="20"/>
      <c r="J70" s="3"/>
    </row>
    <row r="71" spans="1:10" ht="12.75">
      <c r="A71" s="3">
        <v>345</v>
      </c>
      <c r="B71" s="18">
        <f t="shared" si="0"/>
        <v>154.0470945803313</v>
      </c>
      <c r="C71" s="39">
        <f t="shared" si="1"/>
        <v>81.22251495152881</v>
      </c>
      <c r="D71" s="18">
        <f t="shared" si="3"/>
        <v>42.82105311298889</v>
      </c>
      <c r="E71" s="18">
        <f t="shared" si="4"/>
        <v>85.64210622597778</v>
      </c>
      <c r="F71" s="18">
        <f t="shared" si="2"/>
        <v>57.60558089127897</v>
      </c>
      <c r="G71" s="41" t="str">
        <f t="shared" si="5"/>
        <v>81.22,42.82</v>
      </c>
      <c r="H71" s="20"/>
      <c r="I71" s="20"/>
      <c r="J71" s="3"/>
    </row>
    <row r="72" spans="1:10" ht="12.75">
      <c r="A72" s="3">
        <v>344</v>
      </c>
      <c r="B72" s="18">
        <f t="shared" si="0"/>
        <v>152.92755699652048</v>
      </c>
      <c r="C72" s="39">
        <f t="shared" si="1"/>
        <v>82.34205253533963</v>
      </c>
      <c r="D72" s="18">
        <f t="shared" si="3"/>
        <v>43.14507226049777</v>
      </c>
      <c r="E72" s="18">
        <f t="shared" si="4"/>
        <v>86.29014452099554</v>
      </c>
      <c r="F72" s="18">
        <f t="shared" si="2"/>
        <v>58.480661178357316</v>
      </c>
      <c r="G72" s="41" t="str">
        <f t="shared" si="5"/>
        <v>82.34,43.15</v>
      </c>
      <c r="H72" s="20"/>
      <c r="I72" s="20"/>
      <c r="J72" s="3"/>
    </row>
    <row r="73" spans="1:10" ht="12.75">
      <c r="A73" s="3">
        <v>343</v>
      </c>
      <c r="B73" s="18">
        <f t="shared" si="0"/>
        <v>151.81710027160267</v>
      </c>
      <c r="C73" s="39">
        <f t="shared" si="1"/>
        <v>83.45250926025744</v>
      </c>
      <c r="D73" s="18">
        <f t="shared" si="3"/>
        <v>43.46909140800666</v>
      </c>
      <c r="E73" s="18">
        <f t="shared" si="4"/>
        <v>86.93818281601332</v>
      </c>
      <c r="F73" s="18">
        <f t="shared" si="2"/>
        <v>59.36233808165839</v>
      </c>
      <c r="G73" s="41" t="str">
        <f t="shared" si="5"/>
        <v>83.45,43.47</v>
      </c>
      <c r="H73" s="20"/>
      <c r="I73" s="20"/>
      <c r="J73" s="3"/>
    </row>
    <row r="74" spans="1:10" ht="12.75">
      <c r="A74" s="3">
        <v>342</v>
      </c>
      <c r="B74" s="18">
        <f t="shared" si="0"/>
        <v>150.71559522932185</v>
      </c>
      <c r="C74" s="39">
        <f t="shared" si="1"/>
        <v>84.55401430253826</v>
      </c>
      <c r="D74" s="18">
        <f t="shared" si="3"/>
        <v>43.793110555515554</v>
      </c>
      <c r="E74" s="18">
        <f t="shared" si="4"/>
        <v>87.58622111103111</v>
      </c>
      <c r="F74" s="18">
        <f t="shared" si="2"/>
        <v>60.25061160118218</v>
      </c>
      <c r="G74" s="41" t="str">
        <f t="shared" si="5"/>
        <v>84.55,43.79</v>
      </c>
      <c r="H74" s="20"/>
      <c r="I74" s="20"/>
      <c r="J74" s="3"/>
    </row>
    <row r="75" spans="1:10" ht="12.75">
      <c r="A75" s="3">
        <v>341</v>
      </c>
      <c r="B75" s="18">
        <f t="shared" si="0"/>
        <v>149.62291556104933</v>
      </c>
      <c r="C75" s="39">
        <f t="shared" si="1"/>
        <v>85.64669397081079</v>
      </c>
      <c r="D75" s="18">
        <f t="shared" si="3"/>
        <v>44.117129703024446</v>
      </c>
      <c r="E75" s="18">
        <f t="shared" si="4"/>
        <v>88.23425940604889</v>
      </c>
      <c r="F75" s="18">
        <f t="shared" si="2"/>
        <v>61.145481736928666</v>
      </c>
      <c r="G75" s="41" t="str">
        <f t="shared" si="5"/>
        <v>85.65,44.12</v>
      </c>
      <c r="H75" s="20"/>
      <c r="I75" s="20"/>
      <c r="J75" s="3"/>
    </row>
    <row r="76" spans="1:10" ht="12.75">
      <c r="A76" s="3">
        <v>340</v>
      </c>
      <c r="B76" s="18">
        <f t="shared" si="0"/>
        <v>148.53893774196052</v>
      </c>
      <c r="C76" s="39">
        <f t="shared" si="1"/>
        <v>86.73067178989959</v>
      </c>
      <c r="D76" s="18">
        <f t="shared" si="3"/>
        <v>44.441148850533324</v>
      </c>
      <c r="E76" s="18">
        <f t="shared" si="4"/>
        <v>88.88229770106665</v>
      </c>
      <c r="F76" s="18">
        <f t="shared" si="2"/>
        <v>62.04694848889783</v>
      </c>
      <c r="G76" s="41" t="str">
        <f t="shared" si="5"/>
        <v>86.73,44.44</v>
      </c>
      <c r="H76" s="20"/>
      <c r="I76" s="20"/>
      <c r="J76" s="3"/>
    </row>
    <row r="77" spans="1:10" ht="12.75">
      <c r="A77" s="3">
        <v>339</v>
      </c>
      <c r="B77" s="18">
        <f t="shared" si="0"/>
        <v>147.46354095025677</v>
      </c>
      <c r="C77" s="39">
        <f t="shared" si="1"/>
        <v>87.80606858160334</v>
      </c>
      <c r="D77" s="18">
        <f t="shared" si="3"/>
        <v>44.765167998042216</v>
      </c>
      <c r="E77" s="18">
        <f t="shared" si="4"/>
        <v>89.53033599608443</v>
      </c>
      <c r="F77" s="18">
        <f t="shared" si="2"/>
        <v>62.95501185708975</v>
      </c>
      <c r="G77" s="41" t="str">
        <f t="shared" si="5"/>
        <v>87.81,44.77</v>
      </c>
      <c r="H77" s="20"/>
      <c r="I77" s="20"/>
      <c r="J77" s="3"/>
    </row>
    <row r="78" spans="1:10" ht="12.75">
      <c r="A78" s="3">
        <v>338</v>
      </c>
      <c r="B78" s="18">
        <f t="shared" si="0"/>
        <v>146.39660698930132</v>
      </c>
      <c r="C78" s="39">
        <f t="shared" si="1"/>
        <v>88.8730025425588</v>
      </c>
      <c r="D78" s="18">
        <f t="shared" si="3"/>
        <v>45.08918714555111</v>
      </c>
      <c r="E78" s="18">
        <f t="shared" si="4"/>
        <v>90.17837429110222</v>
      </c>
      <c r="F78" s="18">
        <f t="shared" si="2"/>
        <v>63.869671841504356</v>
      </c>
      <c r="G78" s="41" t="str">
        <f t="shared" si="5"/>
        <v>88.87,45.09</v>
      </c>
      <c r="H78" s="20"/>
      <c r="I78" s="20"/>
      <c r="J78" s="3"/>
    </row>
    <row r="79" spans="1:10" ht="12.75">
      <c r="A79" s="3">
        <v>337</v>
      </c>
      <c r="B79" s="18">
        <f t="shared" si="0"/>
        <v>145.33802021254436</v>
      </c>
      <c r="C79" s="39">
        <f t="shared" si="1"/>
        <v>89.93158931931575</v>
      </c>
      <c r="D79" s="18">
        <f t="shared" si="3"/>
        <v>45.41320629306</v>
      </c>
      <c r="E79" s="18">
        <f t="shared" si="4"/>
        <v>90.82641258612</v>
      </c>
      <c r="F79" s="18">
        <f t="shared" si="2"/>
        <v>64.79092844214169</v>
      </c>
      <c r="G79" s="41" t="str">
        <f t="shared" si="5"/>
        <v>89.93,45.41</v>
      </c>
      <c r="H79" s="20"/>
      <c r="I79" s="20"/>
      <c r="J79" s="3"/>
    </row>
    <row r="80" spans="1:10" ht="12.75">
      <c r="A80" s="3">
        <v>336</v>
      </c>
      <c r="B80" s="18">
        <f t="shared" si="0"/>
        <v>144.2876674511172</v>
      </c>
      <c r="C80" s="39">
        <f t="shared" si="1"/>
        <v>90.98194208074293</v>
      </c>
      <c r="D80" s="18">
        <f t="shared" si="3"/>
        <v>45.73722544056888</v>
      </c>
      <c r="E80" s="18">
        <f t="shared" si="4"/>
        <v>91.47445088113776</v>
      </c>
      <c r="F80" s="18">
        <f t="shared" si="2"/>
        <v>65.71878165900166</v>
      </c>
      <c r="G80" s="41" t="str">
        <f t="shared" si="5"/>
        <v>90.98,45.74</v>
      </c>
      <c r="H80" s="20"/>
      <c r="I80" s="20"/>
      <c r="J80" s="3"/>
    </row>
    <row r="81" spans="1:10" ht="12.75">
      <c r="A81" s="3">
        <v>335</v>
      </c>
      <c r="B81" s="18">
        <f aca="true" t="shared" si="6" ref="B81:B144">$H$7*LN(($H$7+SQRT(($H$7*$H$7)-(D81*D81)))/D81)-SQRT(($H$7*$H$7)-(D81*D81))</f>
        <v>143.2454379439835</v>
      </c>
      <c r="C81" s="39">
        <f aca="true" t="shared" si="7" ref="C81:C144">$H$11-B81</f>
        <v>92.02417158787662</v>
      </c>
      <c r="D81" s="18">
        <f t="shared" si="3"/>
        <v>46.06124458807777</v>
      </c>
      <c r="E81" s="18">
        <f t="shared" si="4"/>
        <v>92.12248917615554</v>
      </c>
      <c r="F81" s="18">
        <f aca="true" t="shared" si="8" ref="F81:F144">D81^2*PI()/100</f>
        <v>66.65323149208439</v>
      </c>
      <c r="G81" s="41" t="str">
        <f t="shared" si="5"/>
        <v>92.02,46.06</v>
      </c>
      <c r="H81" s="20"/>
      <c r="I81" s="20"/>
      <c r="J81" s="3"/>
    </row>
    <row r="82" spans="1:10" ht="12.75">
      <c r="A82" s="3">
        <v>334</v>
      </c>
      <c r="B82" s="18">
        <f t="shared" si="6"/>
        <v>142.21122327053973</v>
      </c>
      <c r="C82" s="39">
        <f t="shared" si="7"/>
        <v>93.05838626132038</v>
      </c>
      <c r="D82" s="18">
        <f aca="true" t="shared" si="9" ref="D82:D145">$H$7-($H$7-$H$5)/400*A82</f>
        <v>46.38526373558666</v>
      </c>
      <c r="E82" s="18">
        <f aca="true" t="shared" si="10" ref="E82:E145">D82*2</f>
        <v>92.77052747117332</v>
      </c>
      <c r="F82" s="18">
        <f t="shared" si="8"/>
        <v>67.59427794138983</v>
      </c>
      <c r="G82" s="41" t="str">
        <f t="shared" si="5"/>
        <v>93.06,46.39</v>
      </c>
      <c r="H82" s="20"/>
      <c r="I82" s="20"/>
      <c r="J82" s="3"/>
    </row>
    <row r="83" spans="1:10" ht="12.75">
      <c r="A83" s="3">
        <v>333</v>
      </c>
      <c r="B83" s="18">
        <f t="shared" si="6"/>
        <v>141.18491728556248</v>
      </c>
      <c r="C83" s="39">
        <f t="shared" si="7"/>
        <v>94.08469224629764</v>
      </c>
      <c r="D83" s="18">
        <f t="shared" si="9"/>
        <v>46.709282883095554</v>
      </c>
      <c r="E83" s="18">
        <f t="shared" si="10"/>
        <v>93.41856576619111</v>
      </c>
      <c r="F83" s="18">
        <f t="shared" si="8"/>
        <v>68.54192100691797</v>
      </c>
      <c r="G83" s="41" t="str">
        <f t="shared" si="5"/>
        <v>94.08,46.71</v>
      </c>
      <c r="H83" s="20"/>
      <c r="I83" s="20"/>
      <c r="J83" s="3"/>
    </row>
    <row r="84" spans="1:10" ht="12.75">
      <c r="A84" s="3">
        <v>332</v>
      </c>
      <c r="B84" s="18">
        <f t="shared" si="6"/>
        <v>140.16641605640544</v>
      </c>
      <c r="C84" s="39">
        <f t="shared" si="7"/>
        <v>95.10319347545467</v>
      </c>
      <c r="D84" s="18">
        <f t="shared" si="9"/>
        <v>47.033302030604446</v>
      </c>
      <c r="E84" s="18">
        <f t="shared" si="10"/>
        <v>94.06660406120889</v>
      </c>
      <c r="F84" s="18">
        <f t="shared" si="8"/>
        <v>69.49616068866882</v>
      </c>
      <c r="G84" s="41" t="str">
        <f aca="true" t="shared" si="11" ref="G84:G147">CONCATENATE((SUBSTITUTE(TEXT(C84,"#.##0,00"),",",".")),",",(SUBSTITUTE(TEXT(D84,"#.##0,00"),",",".")))</f>
        <v>95.10,47.03</v>
      </c>
      <c r="H84" s="20"/>
      <c r="I84" s="20"/>
      <c r="J84" s="3"/>
    </row>
    <row r="85" spans="1:10" ht="12.75">
      <c r="A85" s="3">
        <v>331</v>
      </c>
      <c r="B85" s="18">
        <f t="shared" si="6"/>
        <v>139.1556178023528</v>
      </c>
      <c r="C85" s="39">
        <f t="shared" si="7"/>
        <v>96.11399172950732</v>
      </c>
      <c r="D85" s="18">
        <f t="shared" si="9"/>
        <v>47.357321178113324</v>
      </c>
      <c r="E85" s="18">
        <f t="shared" si="10"/>
        <v>94.71464235622665</v>
      </c>
      <c r="F85" s="18">
        <f t="shared" si="8"/>
        <v>70.45699698664234</v>
      </c>
      <c r="G85" s="41" t="str">
        <f t="shared" si="11"/>
        <v>96.11,47.36</v>
      </c>
      <c r="H85" s="20"/>
      <c r="I85" s="20"/>
      <c r="J85" s="3"/>
    </row>
    <row r="86" spans="1:10" ht="12.75">
      <c r="A86" s="3">
        <v>330</v>
      </c>
      <c r="B86" s="18">
        <f t="shared" si="6"/>
        <v>138.15242283604218</v>
      </c>
      <c r="C86" s="39">
        <f t="shared" si="7"/>
        <v>97.11718669581794</v>
      </c>
      <c r="D86" s="18">
        <f t="shared" si="9"/>
        <v>47.681340325622216</v>
      </c>
      <c r="E86" s="18">
        <f t="shared" si="10"/>
        <v>95.36268065124443</v>
      </c>
      <c r="F86" s="18">
        <f t="shared" si="8"/>
        <v>71.4244299008386</v>
      </c>
      <c r="G86" s="41" t="str">
        <f t="shared" si="11"/>
        <v>97.12,47.68</v>
      </c>
      <c r="H86" s="20"/>
      <c r="I86" s="20"/>
      <c r="J86" s="3"/>
    </row>
    <row r="87" spans="1:10" ht="12.75">
      <c r="A87" s="3">
        <v>329</v>
      </c>
      <c r="B87" s="18">
        <f t="shared" si="6"/>
        <v>137.1567335068713</v>
      </c>
      <c r="C87" s="39">
        <f t="shared" si="7"/>
        <v>98.11287602498882</v>
      </c>
      <c r="D87" s="18">
        <f t="shared" si="9"/>
        <v>48.00535947313111</v>
      </c>
      <c r="E87" s="18">
        <f t="shared" si="10"/>
        <v>96.01071894626222</v>
      </c>
      <c r="F87" s="18">
        <f t="shared" si="8"/>
        <v>72.39845943125758</v>
      </c>
      <c r="G87" s="41" t="str">
        <f t="shared" si="11"/>
        <v>98.11,48.01</v>
      </c>
      <c r="H87" s="20"/>
      <c r="I87" s="20"/>
      <c r="J87" s="3"/>
    </row>
    <row r="88" spans="1:10" ht="12.75">
      <c r="A88" s="3">
        <v>328</v>
      </c>
      <c r="B88" s="18">
        <f t="shared" si="6"/>
        <v>136.16845414630998</v>
      </c>
      <c r="C88" s="39">
        <f t="shared" si="7"/>
        <v>99.10115538555013</v>
      </c>
      <c r="D88" s="18">
        <f t="shared" si="9"/>
        <v>48.32937862064</v>
      </c>
      <c r="E88" s="18">
        <f t="shared" si="10"/>
        <v>96.65875724128</v>
      </c>
      <c r="F88" s="18">
        <f t="shared" si="8"/>
        <v>73.37908557789925</v>
      </c>
      <c r="G88" s="41" t="str">
        <f t="shared" si="11"/>
        <v>99.10,48.33</v>
      </c>
      <c r="H88" s="20"/>
      <c r="I88" s="20"/>
      <c r="J88" s="3"/>
    </row>
    <row r="89" spans="1:10" ht="12.75">
      <c r="A89" s="3">
        <v>327</v>
      </c>
      <c r="B89" s="18">
        <f t="shared" si="6"/>
        <v>135.18749101504002</v>
      </c>
      <c r="C89" s="39">
        <f t="shared" si="7"/>
        <v>100.08211851682009</v>
      </c>
      <c r="D89" s="18">
        <f t="shared" si="9"/>
        <v>48.65339776814888</v>
      </c>
      <c r="E89" s="18">
        <f t="shared" si="10"/>
        <v>97.30679553629776</v>
      </c>
      <c r="F89" s="18">
        <f t="shared" si="8"/>
        <v>74.3663083407636</v>
      </c>
      <c r="G89" s="41" t="str">
        <f t="shared" si="11"/>
        <v>100.08,48.65</v>
      </c>
      <c r="H89" s="20"/>
      <c r="I89" s="20"/>
      <c r="J89" s="3"/>
    </row>
    <row r="90" spans="1:10" ht="12.75">
      <c r="A90" s="3">
        <v>326</v>
      </c>
      <c r="B90" s="18">
        <f t="shared" si="6"/>
        <v>134.21375225184985</v>
      </c>
      <c r="C90" s="39">
        <f t="shared" si="7"/>
        <v>101.05585728001026</v>
      </c>
      <c r="D90" s="18">
        <f t="shared" si="9"/>
        <v>48.97741691565777</v>
      </c>
      <c r="E90" s="18">
        <f t="shared" si="10"/>
        <v>97.95483383131554</v>
      </c>
      <c r="F90" s="18">
        <f t="shared" si="8"/>
        <v>75.36012771985068</v>
      </c>
      <c r="G90" s="41" t="str">
        <f t="shared" si="11"/>
        <v>101.06,48.98</v>
      </c>
      <c r="H90" s="20"/>
      <c r="I90" s="20"/>
      <c r="J90" s="3"/>
    </row>
    <row r="91" spans="1:10" ht="12.75">
      <c r="A91" s="3">
        <v>325</v>
      </c>
      <c r="B91" s="18">
        <f t="shared" si="6"/>
        <v>133.24714782421654</v>
      </c>
      <c r="C91" s="39">
        <f t="shared" si="7"/>
        <v>102.02246170764357</v>
      </c>
      <c r="D91" s="18">
        <f t="shared" si="9"/>
        <v>49.30143606316666</v>
      </c>
      <c r="E91" s="18">
        <f t="shared" si="10"/>
        <v>98.60287212633332</v>
      </c>
      <c r="F91" s="18">
        <f t="shared" si="8"/>
        <v>76.36054371516047</v>
      </c>
      <c r="G91" s="41" t="str">
        <f t="shared" si="11"/>
        <v>102.02,49.30</v>
      </c>
      <c r="H91" s="20"/>
      <c r="I91" s="20"/>
      <c r="J91" s="3"/>
    </row>
    <row r="92" spans="1:10" ht="12.75">
      <c r="A92" s="3">
        <v>324</v>
      </c>
      <c r="B92" s="18">
        <f t="shared" si="6"/>
        <v>132.28758948050634</v>
      </c>
      <c r="C92" s="39">
        <f t="shared" si="7"/>
        <v>102.98202005135377</v>
      </c>
      <c r="D92" s="18">
        <f t="shared" si="9"/>
        <v>49.625455210675554</v>
      </c>
      <c r="E92" s="18">
        <f t="shared" si="10"/>
        <v>99.25091042135111</v>
      </c>
      <c r="F92" s="18">
        <f t="shared" si="8"/>
        <v>77.36755632669298</v>
      </c>
      <c r="G92" s="41" t="str">
        <f t="shared" si="11"/>
        <v>102.98,49.63</v>
      </c>
      <c r="H92" s="20"/>
      <c r="I92" s="20"/>
      <c r="J92" s="3"/>
    </row>
    <row r="93" spans="1:10" ht="12.75">
      <c r="A93" s="3">
        <v>323</v>
      </c>
      <c r="B93" s="18">
        <f t="shared" si="6"/>
        <v>131.33499070373202</v>
      </c>
      <c r="C93" s="39">
        <f t="shared" si="7"/>
        <v>103.9346188281281</v>
      </c>
      <c r="D93" s="18">
        <f t="shared" si="9"/>
        <v>49.94947435818443</v>
      </c>
      <c r="E93" s="18">
        <f t="shared" si="10"/>
        <v>99.89894871636886</v>
      </c>
      <c r="F93" s="18">
        <f t="shared" si="8"/>
        <v>78.38116555444815</v>
      </c>
      <c r="G93" s="41" t="str">
        <f t="shared" si="11"/>
        <v>103.93,49.95</v>
      </c>
      <c r="H93" s="20"/>
      <c r="I93" s="20"/>
      <c r="J93" s="3"/>
    </row>
    <row r="94" spans="1:10" ht="12.75">
      <c r="A94" s="3">
        <v>322</v>
      </c>
      <c r="B94" s="18">
        <f t="shared" si="6"/>
        <v>130.3892666668068</v>
      </c>
      <c r="C94" s="39">
        <f t="shared" si="7"/>
        <v>104.88034286505331</v>
      </c>
      <c r="D94" s="18">
        <f t="shared" si="9"/>
        <v>50.273493505693324</v>
      </c>
      <c r="E94" s="18">
        <f t="shared" si="10"/>
        <v>100.54698701138665</v>
      </c>
      <c r="F94" s="18">
        <f t="shared" si="8"/>
        <v>79.40137139842605</v>
      </c>
      <c r="G94" s="41" t="str">
        <f t="shared" si="11"/>
        <v>104.88,50.27</v>
      </c>
      <c r="H94" s="20"/>
      <c r="I94" s="20"/>
      <c r="J94" s="3"/>
    </row>
    <row r="95" spans="1:10" ht="12.75">
      <c r="A95" s="3">
        <v>321</v>
      </c>
      <c r="B95" s="18">
        <f t="shared" si="6"/>
        <v>129.45033418923575</v>
      </c>
      <c r="C95" s="39">
        <f t="shared" si="7"/>
        <v>105.81927534262437</v>
      </c>
      <c r="D95" s="18">
        <f t="shared" si="9"/>
        <v>50.597512653202216</v>
      </c>
      <c r="E95" s="18">
        <f t="shared" si="10"/>
        <v>101.19502530640443</v>
      </c>
      <c r="F95" s="18">
        <f t="shared" si="8"/>
        <v>80.42817385862666</v>
      </c>
      <c r="G95" s="41" t="str">
        <f t="shared" si="11"/>
        <v>105.82,50.60</v>
      </c>
      <c r="H95" s="20"/>
      <c r="I95" s="20"/>
      <c r="J95" s="3"/>
    </row>
    <row r="96" spans="1:10" ht="12.75">
      <c r="A96" s="3">
        <v>320</v>
      </c>
      <c r="B96" s="18">
        <f t="shared" si="6"/>
        <v>128.5181116951918</v>
      </c>
      <c r="C96" s="39">
        <f t="shared" si="7"/>
        <v>106.7514978366683</v>
      </c>
      <c r="D96" s="18">
        <f t="shared" si="9"/>
        <v>50.92153180071111</v>
      </c>
      <c r="E96" s="18">
        <f t="shared" si="10"/>
        <v>101.84306360142222</v>
      </c>
      <c r="F96" s="18">
        <f t="shared" si="8"/>
        <v>81.46157293504999</v>
      </c>
      <c r="G96" s="41" t="str">
        <f t="shared" si="11"/>
        <v>106.75,50.92</v>
      </c>
      <c r="H96" s="20"/>
      <c r="I96" s="20"/>
      <c r="J96" s="3"/>
    </row>
    <row r="97" spans="1:10" ht="12.75">
      <c r="A97" s="3">
        <v>319</v>
      </c>
      <c r="B97" s="18">
        <f t="shared" si="6"/>
        <v>127.5925191729215</v>
      </c>
      <c r="C97" s="39">
        <f t="shared" si="7"/>
        <v>107.67709035893861</v>
      </c>
      <c r="D97" s="18">
        <f t="shared" si="9"/>
        <v>51.24555094822</v>
      </c>
      <c r="E97" s="18">
        <f t="shared" si="10"/>
        <v>102.49110189644</v>
      </c>
      <c r="F97" s="18">
        <f t="shared" si="8"/>
        <v>82.50156862769602</v>
      </c>
      <c r="G97" s="41" t="str">
        <f t="shared" si="11"/>
        <v>107.68,51.25</v>
      </c>
      <c r="H97" s="20"/>
      <c r="I97" s="20"/>
      <c r="J97" s="3"/>
    </row>
    <row r="98" spans="1:10" ht="12.75">
      <c r="A98" s="3">
        <v>318</v>
      </c>
      <c r="B98" s="18">
        <f t="shared" si="6"/>
        <v>126.67347813543176</v>
      </c>
      <c r="C98" s="39">
        <f t="shared" si="7"/>
        <v>108.59613139642835</v>
      </c>
      <c r="D98" s="18">
        <f t="shared" si="9"/>
        <v>51.56957009572888</v>
      </c>
      <c r="E98" s="18">
        <f t="shared" si="10"/>
        <v>103.13914019145776</v>
      </c>
      <c r="F98" s="18">
        <f t="shared" si="8"/>
        <v>83.54816093656471</v>
      </c>
      <c r="G98" s="41" t="str">
        <f t="shared" si="11"/>
        <v>108.60,51.57</v>
      </c>
      <c r="H98" s="20"/>
      <c r="I98" s="20"/>
      <c r="J98" s="3"/>
    </row>
    <row r="99" spans="1:10" ht="12.75">
      <c r="A99" s="3">
        <v>317</v>
      </c>
      <c r="B99" s="18">
        <f t="shared" si="6"/>
        <v>125.76091158240831</v>
      </c>
      <c r="C99" s="39">
        <f t="shared" si="7"/>
        <v>109.5086979494518</v>
      </c>
      <c r="D99" s="18">
        <f t="shared" si="9"/>
        <v>51.89358924323777</v>
      </c>
      <c r="E99" s="18">
        <f t="shared" si="10"/>
        <v>103.78717848647554</v>
      </c>
      <c r="F99" s="18">
        <f t="shared" si="8"/>
        <v>84.60134986165616</v>
      </c>
      <c r="G99" s="41" t="str">
        <f t="shared" si="11"/>
        <v>109.51,51.89</v>
      </c>
      <c r="H99" s="20"/>
      <c r="I99" s="20"/>
      <c r="J99" s="3"/>
    </row>
    <row r="100" spans="1:10" ht="12.75">
      <c r="A100" s="3">
        <v>316</v>
      </c>
      <c r="B100" s="18">
        <f t="shared" si="6"/>
        <v>124.85474396332157</v>
      </c>
      <c r="C100" s="39">
        <f t="shared" si="7"/>
        <v>110.41486556853854</v>
      </c>
      <c r="D100" s="18">
        <f t="shared" si="9"/>
        <v>52.21760839074666</v>
      </c>
      <c r="E100" s="18">
        <f t="shared" si="10"/>
        <v>104.43521678149332</v>
      </c>
      <c r="F100" s="18">
        <f t="shared" si="8"/>
        <v>85.66113540297032</v>
      </c>
      <c r="G100" s="41" t="str">
        <f t="shared" si="11"/>
        <v>110.41,52.22</v>
      </c>
      <c r="H100" s="20"/>
      <c r="I100" s="20"/>
      <c r="J100" s="3"/>
    </row>
    <row r="101" spans="1:10" ht="12.75">
      <c r="A101" s="3">
        <v>315</v>
      </c>
      <c r="B101" s="18">
        <f t="shared" si="6"/>
        <v>123.95490114167364</v>
      </c>
      <c r="C101" s="39">
        <f t="shared" si="7"/>
        <v>111.31470839018647</v>
      </c>
      <c r="D101" s="18">
        <f t="shared" si="9"/>
        <v>52.541627538255554</v>
      </c>
      <c r="E101" s="18">
        <f t="shared" si="10"/>
        <v>105.08325507651111</v>
      </c>
      <c r="F101" s="18">
        <f t="shared" si="8"/>
        <v>86.72751756050717</v>
      </c>
      <c r="G101" s="41" t="str">
        <f t="shared" si="11"/>
        <v>111.31,52.54</v>
      </c>
      <c r="H101" s="20"/>
      <c r="I101" s="20"/>
      <c r="J101" s="3"/>
    </row>
    <row r="102" spans="1:10" ht="12.75">
      <c r="A102" s="3">
        <v>314</v>
      </c>
      <c r="B102" s="18">
        <f t="shared" si="6"/>
        <v>123.06131036034637</v>
      </c>
      <c r="C102" s="39">
        <f t="shared" si="7"/>
        <v>112.20829917151374</v>
      </c>
      <c r="D102" s="18">
        <f t="shared" si="9"/>
        <v>52.86564668576443</v>
      </c>
      <c r="E102" s="18">
        <f t="shared" si="10"/>
        <v>105.73129337152886</v>
      </c>
      <c r="F102" s="18">
        <f t="shared" si="8"/>
        <v>87.80049633426668</v>
      </c>
      <c r="G102" s="41" t="str">
        <f t="shared" si="11"/>
        <v>112.21,52.87</v>
      </c>
      <c r="H102" s="20"/>
      <c r="I102" s="20"/>
      <c r="J102" s="3"/>
    </row>
    <row r="103" spans="1:10" ht="12.75">
      <c r="A103" s="3">
        <v>313</v>
      </c>
      <c r="B103" s="18">
        <f t="shared" si="6"/>
        <v>122.1739002080086</v>
      </c>
      <c r="C103" s="39">
        <f t="shared" si="7"/>
        <v>113.09570932385151</v>
      </c>
      <c r="D103" s="18">
        <f t="shared" si="9"/>
        <v>53.189665833273324</v>
      </c>
      <c r="E103" s="18">
        <f t="shared" si="10"/>
        <v>106.37933166654665</v>
      </c>
      <c r="F103" s="18">
        <f t="shared" si="8"/>
        <v>88.88007172424894</v>
      </c>
      <c r="G103" s="41" t="str">
        <f t="shared" si="11"/>
        <v>113.10,53.19</v>
      </c>
      <c r="H103" s="20"/>
      <c r="I103" s="20"/>
      <c r="J103" s="3"/>
    </row>
    <row r="104" spans="1:10" ht="12.75">
      <c r="A104" s="3">
        <v>312</v>
      </c>
      <c r="B104" s="18">
        <f t="shared" si="6"/>
        <v>121.29260058654518</v>
      </c>
      <c r="C104" s="39">
        <f t="shared" si="7"/>
        <v>113.97700894531494</v>
      </c>
      <c r="D104" s="18">
        <f t="shared" si="9"/>
        <v>53.513684980782216</v>
      </c>
      <c r="E104" s="18">
        <f t="shared" si="10"/>
        <v>107.02736996156443</v>
      </c>
      <c r="F104" s="18">
        <f t="shared" si="8"/>
        <v>89.96624373045391</v>
      </c>
      <c r="G104" s="41" t="str">
        <f t="shared" si="11"/>
        <v>113.98,53.51</v>
      </c>
      <c r="H104" s="20"/>
      <c r="I104" s="20"/>
      <c r="J104" s="3"/>
    </row>
    <row r="105" spans="1:10" ht="12.75">
      <c r="A105" s="3">
        <v>311</v>
      </c>
      <c r="B105" s="18">
        <f t="shared" si="6"/>
        <v>120.4173426794701</v>
      </c>
      <c r="C105" s="39">
        <f t="shared" si="7"/>
        <v>114.85226685239002</v>
      </c>
      <c r="D105" s="18">
        <f t="shared" si="9"/>
        <v>53.83770412829111</v>
      </c>
      <c r="E105" s="18">
        <f t="shared" si="10"/>
        <v>107.67540825658222</v>
      </c>
      <c r="F105" s="18">
        <f t="shared" si="8"/>
        <v>91.0590123528816</v>
      </c>
      <c r="G105" s="41" t="str">
        <f t="shared" si="11"/>
        <v>114.85,53.84</v>
      </c>
      <c r="H105" s="20"/>
      <c r="I105" s="20"/>
      <c r="J105" s="3"/>
    </row>
    <row r="106" spans="1:10" ht="12.75">
      <c r="A106" s="3">
        <v>310</v>
      </c>
      <c r="B106" s="18">
        <f t="shared" si="6"/>
        <v>119.54805892128854</v>
      </c>
      <c r="C106" s="39">
        <f t="shared" si="7"/>
        <v>115.72155061057157</v>
      </c>
      <c r="D106" s="18">
        <f t="shared" si="9"/>
        <v>54.161723275799986</v>
      </c>
      <c r="E106" s="18">
        <f t="shared" si="10"/>
        <v>108.32344655159997</v>
      </c>
      <c r="F106" s="18">
        <f t="shared" si="8"/>
        <v>92.15837759153193</v>
      </c>
      <c r="G106" s="41" t="str">
        <f t="shared" si="11"/>
        <v>115.72,54.16</v>
      </c>
      <c r="H106" s="20"/>
      <c r="I106" s="20"/>
      <c r="J106" s="3"/>
    </row>
    <row r="107" spans="1:10" ht="12.75">
      <c r="A107" s="3">
        <v>309</v>
      </c>
      <c r="B107" s="18">
        <f t="shared" si="6"/>
        <v>118.68468296777354</v>
      </c>
      <c r="C107" s="39">
        <f t="shared" si="7"/>
        <v>116.58492656408657</v>
      </c>
      <c r="D107" s="18">
        <f t="shared" si="9"/>
        <v>54.48574242330888</v>
      </c>
      <c r="E107" s="18">
        <f t="shared" si="10"/>
        <v>108.97148484661776</v>
      </c>
      <c r="F107" s="18">
        <f t="shared" si="8"/>
        <v>93.26433944640505</v>
      </c>
      <c r="G107" s="41" t="str">
        <f t="shared" si="11"/>
        <v>116.58,54.49</v>
      </c>
      <c r="H107" s="20"/>
      <c r="I107" s="20"/>
      <c r="J107" s="3"/>
    </row>
    <row r="108" spans="1:10" ht="12.75">
      <c r="A108" s="3">
        <v>308</v>
      </c>
      <c r="B108" s="18">
        <f t="shared" si="6"/>
        <v>117.82714966712558</v>
      </c>
      <c r="C108" s="39">
        <f t="shared" si="7"/>
        <v>117.44245986473453</v>
      </c>
      <c r="D108" s="18">
        <f t="shared" si="9"/>
        <v>54.80976157081777</v>
      </c>
      <c r="E108" s="18">
        <f t="shared" si="10"/>
        <v>109.61952314163554</v>
      </c>
      <c r="F108" s="18">
        <f t="shared" si="8"/>
        <v>94.37689791750083</v>
      </c>
      <c r="G108" s="41" t="str">
        <f t="shared" si="11"/>
        <v>117.44,54.81</v>
      </c>
      <c r="H108" s="20"/>
      <c r="I108" s="20"/>
      <c r="J108" s="3"/>
    </row>
    <row r="109" spans="1:10" ht="12.75">
      <c r="A109" s="3">
        <v>307</v>
      </c>
      <c r="B109" s="18">
        <f t="shared" si="6"/>
        <v>116.975395031983</v>
      </c>
      <c r="C109" s="39">
        <f t="shared" si="7"/>
        <v>118.29421449987711</v>
      </c>
      <c r="D109" s="18">
        <f t="shared" si="9"/>
        <v>55.13378071832666</v>
      </c>
      <c r="E109" s="18">
        <f t="shared" si="10"/>
        <v>110.26756143665332</v>
      </c>
      <c r="F109" s="18">
        <f t="shared" si="8"/>
        <v>95.49605300481934</v>
      </c>
      <c r="G109" s="41" t="str">
        <f t="shared" si="11"/>
        <v>118.29,55.13</v>
      </c>
      <c r="H109" s="20"/>
      <c r="I109" s="20"/>
      <c r="J109" s="3"/>
    </row>
    <row r="110" spans="1:10" ht="12.75">
      <c r="A110" s="3">
        <v>306</v>
      </c>
      <c r="B110" s="18">
        <f t="shared" si="6"/>
        <v>116.1293562122537</v>
      </c>
      <c r="C110" s="39">
        <f t="shared" si="7"/>
        <v>119.14025331960642</v>
      </c>
      <c r="D110" s="18">
        <f t="shared" si="9"/>
        <v>55.457799865835554</v>
      </c>
      <c r="E110" s="18">
        <f t="shared" si="10"/>
        <v>110.91559973167111</v>
      </c>
      <c r="F110" s="18">
        <f t="shared" si="8"/>
        <v>96.62180470836056</v>
      </c>
      <c r="G110" s="41" t="str">
        <f t="shared" si="11"/>
        <v>119.14,55.46</v>
      </c>
      <c r="H110" s="20"/>
      <c r="I110" s="20"/>
      <c r="J110" s="3"/>
    </row>
    <row r="111" spans="1:10" ht="12.75">
      <c r="A111" s="3">
        <v>305</v>
      </c>
      <c r="B111" s="18">
        <f t="shared" si="6"/>
        <v>115.28897146874013</v>
      </c>
      <c r="C111" s="39">
        <f t="shared" si="7"/>
        <v>119.98063806311998</v>
      </c>
      <c r="D111" s="18">
        <f t="shared" si="9"/>
        <v>55.78181901334443</v>
      </c>
      <c r="E111" s="18">
        <f t="shared" si="10"/>
        <v>111.56363802668886</v>
      </c>
      <c r="F111" s="18">
        <f t="shared" si="8"/>
        <v>97.75415302812442</v>
      </c>
      <c r="G111" s="41" t="str">
        <f t="shared" si="11"/>
        <v>119.98,55.78</v>
      </c>
      <c r="H111" s="20"/>
      <c r="I111" s="20"/>
      <c r="J111" s="3"/>
    </row>
    <row r="112" spans="1:10" ht="12.75">
      <c r="A112" s="3">
        <v>304</v>
      </c>
      <c r="B112" s="18">
        <f t="shared" si="6"/>
        <v>114.45418014752786</v>
      </c>
      <c r="C112" s="39">
        <f t="shared" si="7"/>
        <v>120.81542938433225</v>
      </c>
      <c r="D112" s="18">
        <f t="shared" si="9"/>
        <v>56.105838160853324</v>
      </c>
      <c r="E112" s="18">
        <f t="shared" si="10"/>
        <v>112.21167632170665</v>
      </c>
      <c r="F112" s="18">
        <f t="shared" si="8"/>
        <v>98.89309796411106</v>
      </c>
      <c r="G112" s="41" t="str">
        <f t="shared" si="11"/>
        <v>120.82,56.11</v>
      </c>
      <c r="H112" s="20"/>
      <c r="I112" s="20"/>
      <c r="J112" s="3"/>
    </row>
    <row r="113" spans="1:10" ht="12.75">
      <c r="A113" s="3">
        <v>303</v>
      </c>
      <c r="B113" s="18">
        <f t="shared" si="6"/>
        <v>113.62492265511466</v>
      </c>
      <c r="C113" s="39">
        <f t="shared" si="7"/>
        <v>121.64468687674545</v>
      </c>
      <c r="D113" s="18">
        <f t="shared" si="9"/>
        <v>56.429857308362216</v>
      </c>
      <c r="E113" s="18">
        <f t="shared" si="10"/>
        <v>112.85971461672443</v>
      </c>
      <c r="F113" s="18">
        <f t="shared" si="8"/>
        <v>100.03863951632039</v>
      </c>
      <c r="G113" s="41" t="str">
        <f t="shared" si="11"/>
        <v>121.64,56.43</v>
      </c>
      <c r="H113" s="20"/>
      <c r="I113" s="20"/>
      <c r="J113" s="3"/>
    </row>
    <row r="114" spans="1:10" ht="12.75">
      <c r="A114" s="3">
        <v>302</v>
      </c>
      <c r="B114" s="18">
        <f t="shared" si="6"/>
        <v>112.80114043425161</v>
      </c>
      <c r="C114" s="39">
        <f t="shared" si="7"/>
        <v>122.4684690976085</v>
      </c>
      <c r="D114" s="18">
        <f t="shared" si="9"/>
        <v>56.75387645587111</v>
      </c>
      <c r="E114" s="18">
        <f t="shared" si="10"/>
        <v>113.50775291174222</v>
      </c>
      <c r="F114" s="18">
        <f t="shared" si="8"/>
        <v>101.1907776847524</v>
      </c>
      <c r="G114" s="41" t="str">
        <f t="shared" si="11"/>
        <v>122.47,56.75</v>
      </c>
      <c r="H114" s="20"/>
      <c r="I114" s="20"/>
      <c r="J114" s="3"/>
    </row>
    <row r="115" spans="1:10" ht="12.75">
      <c r="A115" s="3">
        <v>301</v>
      </c>
      <c r="B115" s="18">
        <f t="shared" si="6"/>
        <v>111.98277594047366</v>
      </c>
      <c r="C115" s="39">
        <f t="shared" si="7"/>
        <v>123.28683359138645</v>
      </c>
      <c r="D115" s="18">
        <f t="shared" si="9"/>
        <v>57.077895603379986</v>
      </c>
      <c r="E115" s="18">
        <f t="shared" si="10"/>
        <v>114.15579120675997</v>
      </c>
      <c r="F115" s="18">
        <f t="shared" si="8"/>
        <v>102.34951246940713</v>
      </c>
      <c r="G115" s="41" t="str">
        <f t="shared" si="11"/>
        <v>123.29,57.08</v>
      </c>
      <c r="H115" s="20"/>
      <c r="I115" s="20"/>
      <c r="J115" s="3"/>
    </row>
    <row r="116" spans="1:10" ht="12.75">
      <c r="A116" s="3">
        <v>300</v>
      </c>
      <c r="B116" s="18">
        <f t="shared" si="6"/>
        <v>111.16977261929549</v>
      </c>
      <c r="C116" s="39">
        <f t="shared" si="7"/>
        <v>124.09983691256463</v>
      </c>
      <c r="D116" s="18">
        <f t="shared" si="9"/>
        <v>57.40191475088888</v>
      </c>
      <c r="E116" s="18">
        <f t="shared" si="10"/>
        <v>114.80382950177776</v>
      </c>
      <c r="F116" s="18">
        <f t="shared" si="8"/>
        <v>103.51484387028457</v>
      </c>
      <c r="G116" s="41" t="str">
        <f t="shared" si="11"/>
        <v>124.10,57.40</v>
      </c>
      <c r="H116" s="20"/>
      <c r="I116" s="20"/>
      <c r="J116" s="3"/>
    </row>
    <row r="117" spans="1:10" ht="12.75">
      <c r="A117" s="3">
        <v>299</v>
      </c>
      <c r="B117" s="18">
        <f t="shared" si="6"/>
        <v>110.36207488405094</v>
      </c>
      <c r="C117" s="39">
        <f t="shared" si="7"/>
        <v>124.90753464780917</v>
      </c>
      <c r="D117" s="18">
        <f t="shared" si="9"/>
        <v>57.72593389839777</v>
      </c>
      <c r="E117" s="18">
        <f t="shared" si="10"/>
        <v>115.45186779679554</v>
      </c>
      <c r="F117" s="18">
        <f t="shared" si="8"/>
        <v>104.68677188738471</v>
      </c>
      <c r="G117" s="41" t="str">
        <f t="shared" si="11"/>
        <v>124.91,57.73</v>
      </c>
      <c r="H117" s="20"/>
      <c r="I117" s="20"/>
      <c r="J117" s="3"/>
    </row>
    <row r="118" spans="1:10" ht="12.75">
      <c r="A118" s="3">
        <v>298</v>
      </c>
      <c r="B118" s="18">
        <f t="shared" si="6"/>
        <v>109.5596280943538</v>
      </c>
      <c r="C118" s="39">
        <f t="shared" si="7"/>
        <v>125.70998143750631</v>
      </c>
      <c r="D118" s="18">
        <f t="shared" si="9"/>
        <v>58.04995304590666</v>
      </c>
      <c r="E118" s="18">
        <f t="shared" si="10"/>
        <v>116.09990609181332</v>
      </c>
      <c r="F118" s="18">
        <f t="shared" si="8"/>
        <v>105.86529652070757</v>
      </c>
      <c r="G118" s="41" t="str">
        <f t="shared" si="11"/>
        <v>125.71,58.05</v>
      </c>
      <c r="H118" s="20"/>
      <c r="I118" s="20"/>
      <c r="J118" s="3"/>
    </row>
    <row r="119" spans="1:10" ht="12.75">
      <c r="A119" s="3">
        <v>297</v>
      </c>
      <c r="B119" s="18">
        <f t="shared" si="6"/>
        <v>108.76237853515894</v>
      </c>
      <c r="C119" s="39">
        <f t="shared" si="7"/>
        <v>126.50723099670117</v>
      </c>
      <c r="D119" s="18">
        <f t="shared" si="9"/>
        <v>58.37397219341554</v>
      </c>
      <c r="E119" s="18">
        <f t="shared" si="10"/>
        <v>116.74794438683108</v>
      </c>
      <c r="F119" s="18">
        <f t="shared" si="8"/>
        <v>107.05041777025309</v>
      </c>
      <c r="G119" s="41" t="str">
        <f t="shared" si="11"/>
        <v>126.51,58.37</v>
      </c>
      <c r="H119" s="20"/>
      <c r="I119" s="20"/>
      <c r="J119" s="3"/>
    </row>
    <row r="120" spans="1:10" ht="12.75">
      <c r="A120" s="3">
        <v>296</v>
      </c>
      <c r="B120" s="18">
        <f t="shared" si="6"/>
        <v>107.97027339640516</v>
      </c>
      <c r="C120" s="39">
        <f t="shared" si="7"/>
        <v>127.29933613545495</v>
      </c>
      <c r="D120" s="18">
        <f t="shared" si="9"/>
        <v>58.69799134092443</v>
      </c>
      <c r="E120" s="18">
        <f t="shared" si="10"/>
        <v>117.39598268184886</v>
      </c>
      <c r="F120" s="18">
        <f t="shared" si="8"/>
        <v>108.24213563602137</v>
      </c>
      <c r="G120" s="41" t="str">
        <f t="shared" si="11"/>
        <v>127.30,58.70</v>
      </c>
      <c r="H120" s="20"/>
      <c r="I120" s="20"/>
      <c r="J120" s="3"/>
    </row>
    <row r="121" spans="1:10" ht="12.75">
      <c r="A121" s="3">
        <v>295</v>
      </c>
      <c r="B121" s="18">
        <f t="shared" si="6"/>
        <v>107.18326075321914</v>
      </c>
      <c r="C121" s="39">
        <f t="shared" si="7"/>
        <v>128.08634877864097</v>
      </c>
      <c r="D121" s="18">
        <f t="shared" si="9"/>
        <v>59.022010488433324</v>
      </c>
      <c r="E121" s="18">
        <f t="shared" si="10"/>
        <v>118.04402097686665</v>
      </c>
      <c r="F121" s="18">
        <f t="shared" si="8"/>
        <v>109.44045011801236</v>
      </c>
      <c r="G121" s="41" t="str">
        <f t="shared" si="11"/>
        <v>128.09,59.02</v>
      </c>
      <c r="H121" s="20"/>
      <c r="I121" s="20"/>
      <c r="J121" s="3"/>
    </row>
    <row r="122" spans="1:10" ht="12.75">
      <c r="A122" s="3">
        <v>294</v>
      </c>
      <c r="B122" s="18">
        <f t="shared" si="6"/>
        <v>106.40128954666281</v>
      </c>
      <c r="C122" s="39">
        <f t="shared" si="7"/>
        <v>128.8683199851973</v>
      </c>
      <c r="D122" s="18">
        <f t="shared" si="9"/>
        <v>59.346029635942216</v>
      </c>
      <c r="E122" s="18">
        <f t="shared" si="10"/>
        <v>118.69205927188443</v>
      </c>
      <c r="F122" s="18">
        <f t="shared" si="8"/>
        <v>110.64536121622604</v>
      </c>
      <c r="G122" s="41" t="str">
        <f t="shared" si="11"/>
        <v>128.87,59.35</v>
      </c>
      <c r="H122" s="20"/>
      <c r="I122" s="20"/>
      <c r="J122" s="3"/>
    </row>
    <row r="123" spans="1:10" ht="12.75">
      <c r="A123" s="3">
        <v>293</v>
      </c>
      <c r="B123" s="18">
        <f t="shared" si="6"/>
        <v>105.62430956500634</v>
      </c>
      <c r="C123" s="39">
        <f t="shared" si="7"/>
        <v>129.64529996685377</v>
      </c>
      <c r="D123" s="18">
        <f t="shared" si="9"/>
        <v>59.67004878345111</v>
      </c>
      <c r="E123" s="18">
        <f t="shared" si="10"/>
        <v>119.34009756690222</v>
      </c>
      <c r="F123" s="18">
        <f t="shared" si="8"/>
        <v>111.85686893066244</v>
      </c>
      <c r="G123" s="41" t="str">
        <f t="shared" si="11"/>
        <v>129.65,59.67</v>
      </c>
      <c r="H123" s="20"/>
      <c r="I123" s="20"/>
      <c r="J123" s="3"/>
    </row>
    <row r="124" spans="1:10" ht="12.75">
      <c r="A124" s="3">
        <v>292</v>
      </c>
      <c r="B124" s="18">
        <f t="shared" si="6"/>
        <v>104.85227142550971</v>
      </c>
      <c r="C124" s="39">
        <f t="shared" si="7"/>
        <v>130.4173381063504</v>
      </c>
      <c r="D124" s="18">
        <f t="shared" si="9"/>
        <v>59.994067930959986</v>
      </c>
      <c r="E124" s="18">
        <f t="shared" si="10"/>
        <v>119.98813586191997</v>
      </c>
      <c r="F124" s="18">
        <f t="shared" si="8"/>
        <v>113.07497326132149</v>
      </c>
      <c r="G124" s="41" t="str">
        <f t="shared" si="11"/>
        <v>130.42,59.99</v>
      </c>
      <c r="H124" s="20"/>
      <c r="I124" s="20"/>
      <c r="J124" s="3"/>
    </row>
    <row r="125" spans="1:10" ht="12.75">
      <c r="A125" s="3">
        <v>291</v>
      </c>
      <c r="B125" s="18">
        <f t="shared" si="6"/>
        <v>104.08512655669597</v>
      </c>
      <c r="C125" s="39">
        <f t="shared" si="7"/>
        <v>131.18448297516414</v>
      </c>
      <c r="D125" s="18">
        <f t="shared" si="9"/>
        <v>60.31808707846888</v>
      </c>
      <c r="E125" s="18">
        <f t="shared" si="10"/>
        <v>120.63617415693776</v>
      </c>
      <c r="F125" s="18">
        <f t="shared" si="8"/>
        <v>114.29967420820327</v>
      </c>
      <c r="G125" s="41" t="str">
        <f t="shared" si="11"/>
        <v>131.18,60.32</v>
      </c>
      <c r="H125" s="20"/>
      <c r="I125" s="20"/>
      <c r="J125" s="3"/>
    </row>
    <row r="126" spans="1:10" ht="12.75">
      <c r="A126" s="3">
        <v>290</v>
      </c>
      <c r="B126" s="18">
        <f t="shared" si="6"/>
        <v>103.3228271811015</v>
      </c>
      <c r="C126" s="39">
        <f t="shared" si="7"/>
        <v>131.9467823507586</v>
      </c>
      <c r="D126" s="18">
        <f t="shared" si="9"/>
        <v>60.64210622597777</v>
      </c>
      <c r="E126" s="18">
        <f t="shared" si="10"/>
        <v>121.28421245195554</v>
      </c>
      <c r="F126" s="18">
        <f t="shared" si="8"/>
        <v>115.53097177130779</v>
      </c>
      <c r="G126" s="41" t="str">
        <f t="shared" si="11"/>
        <v>131.95,60.64</v>
      </c>
      <c r="H126" s="20"/>
      <c r="I126" s="20"/>
      <c r="J126" s="3"/>
    </row>
    <row r="127" spans="1:10" ht="12.75">
      <c r="A127" s="3">
        <v>289</v>
      </c>
      <c r="B127" s="18">
        <f t="shared" si="6"/>
        <v>102.56532629848655</v>
      </c>
      <c r="C127" s="39">
        <f t="shared" si="7"/>
        <v>132.70428323337356</v>
      </c>
      <c r="D127" s="18">
        <f t="shared" si="9"/>
        <v>60.96612537348666</v>
      </c>
      <c r="E127" s="18">
        <f t="shared" si="10"/>
        <v>121.93225074697332</v>
      </c>
      <c r="F127" s="18">
        <f t="shared" si="8"/>
        <v>116.768865950635</v>
      </c>
      <c r="G127" s="41" t="str">
        <f t="shared" si="11"/>
        <v>132.70,60.97</v>
      </c>
      <c r="H127" s="20"/>
      <c r="I127" s="20"/>
      <c r="J127" s="3"/>
    </row>
    <row r="128" spans="1:10" ht="12.75">
      <c r="A128" s="3">
        <v>288</v>
      </c>
      <c r="B128" s="18">
        <f t="shared" si="6"/>
        <v>101.81257766949278</v>
      </c>
      <c r="C128" s="39">
        <f t="shared" si="7"/>
        <v>133.45703186236733</v>
      </c>
      <c r="D128" s="18">
        <f t="shared" si="9"/>
        <v>61.29014452099554</v>
      </c>
      <c r="E128" s="18">
        <f t="shared" si="10"/>
        <v>122.58028904199108</v>
      </c>
      <c r="F128" s="18">
        <f t="shared" si="8"/>
        <v>118.0133567461849</v>
      </c>
      <c r="G128" s="41" t="str">
        <f t="shared" si="11"/>
        <v>133.46,61.29</v>
      </c>
      <c r="H128" s="20"/>
      <c r="I128" s="20"/>
      <c r="J128" s="3"/>
    </row>
    <row r="129" spans="1:10" ht="12.75">
      <c r="A129" s="3">
        <v>287</v>
      </c>
      <c r="B129" s="18">
        <f t="shared" si="6"/>
        <v>101.06453579973291</v>
      </c>
      <c r="C129" s="39">
        <f t="shared" si="7"/>
        <v>134.2050737321272</v>
      </c>
      <c r="D129" s="18">
        <f t="shared" si="9"/>
        <v>61.61416366850443</v>
      </c>
      <c r="E129" s="18">
        <f t="shared" si="10"/>
        <v>123.22832733700886</v>
      </c>
      <c r="F129" s="18">
        <f t="shared" si="8"/>
        <v>119.26444415795751</v>
      </c>
      <c r="G129" s="41" t="str">
        <f t="shared" si="11"/>
        <v>134.21,61.61</v>
      </c>
      <c r="H129" s="20"/>
      <c r="I129" s="20"/>
      <c r="J129" s="3"/>
    </row>
    <row r="130" spans="1:10" ht="12.75">
      <c r="A130" s="3">
        <v>286</v>
      </c>
      <c r="B130" s="18">
        <f t="shared" si="6"/>
        <v>100.3211559242992</v>
      </c>
      <c r="C130" s="39">
        <f t="shared" si="7"/>
        <v>134.9484536075609</v>
      </c>
      <c r="D130" s="18">
        <f t="shared" si="9"/>
        <v>61.938182816013324</v>
      </c>
      <c r="E130" s="18">
        <f t="shared" si="10"/>
        <v>123.87636563202665</v>
      </c>
      <c r="F130" s="18">
        <f t="shared" si="8"/>
        <v>120.52212818595284</v>
      </c>
      <c r="G130" s="41" t="str">
        <f t="shared" si="11"/>
        <v>134.95,61.94</v>
      </c>
      <c r="H130" s="20"/>
      <c r="I130" s="20"/>
      <c r="J130" s="3"/>
    </row>
    <row r="131" spans="1:10" ht="12.75">
      <c r="A131" s="3">
        <v>285</v>
      </c>
      <c r="B131" s="18">
        <f t="shared" si="6"/>
        <v>99.58239399267757</v>
      </c>
      <c r="C131" s="39">
        <f t="shared" si="7"/>
        <v>135.68721553918255</v>
      </c>
      <c r="D131" s="18">
        <f t="shared" si="9"/>
        <v>62.262201963522216</v>
      </c>
      <c r="E131" s="18">
        <f t="shared" si="10"/>
        <v>124.52440392704443</v>
      </c>
      <c r="F131" s="18">
        <f t="shared" si="8"/>
        <v>121.7864088301709</v>
      </c>
      <c r="G131" s="41" t="str">
        <f t="shared" si="11"/>
        <v>135.69,62.26</v>
      </c>
      <c r="H131" s="20"/>
      <c r="I131" s="20"/>
      <c r="J131" s="3"/>
    </row>
    <row r="132" spans="1:10" ht="12.75">
      <c r="A132" s="3">
        <v>284</v>
      </c>
      <c r="B132" s="18">
        <f t="shared" si="6"/>
        <v>98.84820665405499</v>
      </c>
      <c r="C132" s="39">
        <f t="shared" si="7"/>
        <v>136.42140287780512</v>
      </c>
      <c r="D132" s="18">
        <f t="shared" si="9"/>
        <v>62.586221111031094</v>
      </c>
      <c r="E132" s="18">
        <f t="shared" si="10"/>
        <v>125.17244222206219</v>
      </c>
      <c r="F132" s="18">
        <f t="shared" si="8"/>
        <v>123.05728609061158</v>
      </c>
      <c r="G132" s="41" t="str">
        <f t="shared" si="11"/>
        <v>136.42,62.59</v>
      </c>
      <c r="H132" s="20"/>
      <c r="I132" s="20"/>
      <c r="J132" s="3"/>
    </row>
    <row r="133" spans="1:10" ht="12.75">
      <c r="A133" s="3">
        <v>283</v>
      </c>
      <c r="B133" s="18">
        <f t="shared" si="6"/>
        <v>98.11855124300723</v>
      </c>
      <c r="C133" s="39">
        <f t="shared" si="7"/>
        <v>137.15105828885288</v>
      </c>
      <c r="D133" s="18">
        <f t="shared" si="9"/>
        <v>62.910240258539986</v>
      </c>
      <c r="E133" s="18">
        <f t="shared" si="10"/>
        <v>125.82048051707997</v>
      </c>
      <c r="F133" s="18">
        <f t="shared" si="8"/>
        <v>124.33475996727503</v>
      </c>
      <c r="G133" s="41" t="str">
        <f t="shared" si="11"/>
        <v>137.15,62.91</v>
      </c>
      <c r="H133" s="20"/>
      <c r="I133" s="20"/>
      <c r="J133" s="3"/>
    </row>
    <row r="134" spans="1:10" ht="12.75">
      <c r="A134" s="3">
        <v>282</v>
      </c>
      <c r="B134" s="18">
        <f t="shared" si="6"/>
        <v>97.39338576555653</v>
      </c>
      <c r="C134" s="39">
        <f t="shared" si="7"/>
        <v>137.87622376630358</v>
      </c>
      <c r="D134" s="18">
        <f t="shared" si="9"/>
        <v>63.23425940604888</v>
      </c>
      <c r="E134" s="18">
        <f t="shared" si="10"/>
        <v>126.46851881209776</v>
      </c>
      <c r="F134" s="18">
        <f t="shared" si="8"/>
        <v>125.61883046016119</v>
      </c>
      <c r="G134" s="41" t="str">
        <f t="shared" si="11"/>
        <v>137.88,63.23</v>
      </c>
      <c r="H134" s="20"/>
      <c r="I134" s="20"/>
      <c r="J134" s="3"/>
    </row>
    <row r="135" spans="1:10" ht="12.75">
      <c r="A135" s="3">
        <v>281</v>
      </c>
      <c r="B135" s="18">
        <f t="shared" si="6"/>
        <v>96.67266888558655</v>
      </c>
      <c r="C135" s="39">
        <f t="shared" si="7"/>
        <v>138.59694064627357</v>
      </c>
      <c r="D135" s="18">
        <f t="shared" si="9"/>
        <v>63.55827855355777</v>
      </c>
      <c r="E135" s="18">
        <f t="shared" si="10"/>
        <v>127.11655710711554</v>
      </c>
      <c r="F135" s="18">
        <f t="shared" si="8"/>
        <v>126.90949756927006</v>
      </c>
      <c r="G135" s="41" t="str">
        <f t="shared" si="11"/>
        <v>138.60,63.56</v>
      </c>
      <c r="H135" s="20"/>
      <c r="I135" s="20"/>
      <c r="J135" s="3"/>
    </row>
    <row r="136" spans="1:10" ht="12.75">
      <c r="A136" s="3">
        <v>280</v>
      </c>
      <c r="B136" s="18">
        <f t="shared" si="6"/>
        <v>95.9563599116047</v>
      </c>
      <c r="C136" s="39">
        <f t="shared" si="7"/>
        <v>139.31324962025542</v>
      </c>
      <c r="D136" s="18">
        <f t="shared" si="9"/>
        <v>63.88229770106666</v>
      </c>
      <c r="E136" s="18">
        <f t="shared" si="10"/>
        <v>127.76459540213332</v>
      </c>
      <c r="F136" s="18">
        <f t="shared" si="8"/>
        <v>128.20676129460165</v>
      </c>
      <c r="G136" s="41" t="str">
        <f t="shared" si="11"/>
        <v>139.31,63.88</v>
      </c>
      <c r="H136" s="20"/>
      <c r="I136" s="20"/>
      <c r="J136" s="3"/>
    </row>
    <row r="137" spans="1:10" ht="12.75">
      <c r="A137" s="3">
        <v>279</v>
      </c>
      <c r="B137" s="18">
        <f t="shared" si="6"/>
        <v>95.24441878384084</v>
      </c>
      <c r="C137" s="39">
        <f t="shared" si="7"/>
        <v>140.02519074801927</v>
      </c>
      <c r="D137" s="18">
        <f t="shared" si="9"/>
        <v>64.20631684857554</v>
      </c>
      <c r="E137" s="18">
        <f t="shared" si="10"/>
        <v>128.41263369715108</v>
      </c>
      <c r="F137" s="18">
        <f t="shared" si="8"/>
        <v>129.51062163615586</v>
      </c>
      <c r="G137" s="41" t="str">
        <f t="shared" si="11"/>
        <v>140.03,64.21</v>
      </c>
      <c r="H137" s="20"/>
      <c r="I137" s="20"/>
      <c r="J137" s="3"/>
    </row>
    <row r="138" spans="1:10" ht="12.75">
      <c r="A138" s="3">
        <v>278</v>
      </c>
      <c r="B138" s="18">
        <f t="shared" si="6"/>
        <v>94.53680606167237</v>
      </c>
      <c r="C138" s="39">
        <f t="shared" si="7"/>
        <v>140.73280347018775</v>
      </c>
      <c r="D138" s="18">
        <f t="shared" si="9"/>
        <v>64.53033599608443</v>
      </c>
      <c r="E138" s="18">
        <f t="shared" si="10"/>
        <v>129.06067199216886</v>
      </c>
      <c r="F138" s="18">
        <f t="shared" si="8"/>
        <v>130.82107859393284</v>
      </c>
      <c r="G138" s="41" t="str">
        <f t="shared" si="11"/>
        <v>140.73,64.53</v>
      </c>
      <c r="H138" s="20"/>
      <c r="I138" s="20"/>
      <c r="J138" s="3"/>
    </row>
    <row r="139" spans="1:10" ht="12.75">
      <c r="A139" s="3">
        <v>277</v>
      </c>
      <c r="B139" s="18">
        <f t="shared" si="6"/>
        <v>93.8334829113657</v>
      </c>
      <c r="C139" s="39">
        <f t="shared" si="7"/>
        <v>141.4361266204944</v>
      </c>
      <c r="D139" s="18">
        <f t="shared" si="9"/>
        <v>64.85435514359332</v>
      </c>
      <c r="E139" s="18">
        <f t="shared" si="10"/>
        <v>129.70871028718665</v>
      </c>
      <c r="F139" s="18">
        <f t="shared" si="8"/>
        <v>132.13813216793255</v>
      </c>
      <c r="G139" s="41" t="str">
        <f t="shared" si="11"/>
        <v>141.44,64.85</v>
      </c>
      <c r="H139" s="20"/>
      <c r="I139" s="20"/>
      <c r="J139" s="3"/>
    </row>
    <row r="140" spans="1:10" ht="12.75">
      <c r="A140" s="3">
        <v>276</v>
      </c>
      <c r="B140" s="18">
        <f t="shared" si="6"/>
        <v>93.13441109412537</v>
      </c>
      <c r="C140" s="39">
        <f t="shared" si="7"/>
        <v>142.13519843773474</v>
      </c>
      <c r="D140" s="18">
        <f t="shared" si="9"/>
        <v>65.17837429110222</v>
      </c>
      <c r="E140" s="18">
        <f t="shared" si="10"/>
        <v>130.35674858220443</v>
      </c>
      <c r="F140" s="18">
        <f t="shared" si="8"/>
        <v>133.46178235815495</v>
      </c>
      <c r="G140" s="41" t="str">
        <f t="shared" si="11"/>
        <v>142.14,65.18</v>
      </c>
      <c r="H140" s="20"/>
      <c r="I140" s="20"/>
      <c r="J140" s="3"/>
    </row>
    <row r="141" spans="1:10" ht="12.75">
      <c r="A141" s="3">
        <v>275</v>
      </c>
      <c r="B141" s="18">
        <f t="shared" si="6"/>
        <v>92.43955295444061</v>
      </c>
      <c r="C141" s="39">
        <f t="shared" si="7"/>
        <v>142.8300565774195</v>
      </c>
      <c r="D141" s="18">
        <f t="shared" si="9"/>
        <v>65.5023934386111</v>
      </c>
      <c r="E141" s="18">
        <f t="shared" si="10"/>
        <v>131.0047868772222</v>
      </c>
      <c r="F141" s="18">
        <f t="shared" si="8"/>
        <v>134.79202916459997</v>
      </c>
      <c r="G141" s="41" t="str">
        <f t="shared" si="11"/>
        <v>142.83,65.50</v>
      </c>
      <c r="H141" s="20"/>
      <c r="I141" s="20"/>
      <c r="J141" s="3"/>
    </row>
    <row r="142" spans="1:10" ht="12.75">
      <c r="A142" s="3">
        <v>274</v>
      </c>
      <c r="B142" s="18">
        <f t="shared" si="6"/>
        <v>91.74887140872127</v>
      </c>
      <c r="C142" s="39">
        <f t="shared" si="7"/>
        <v>143.52073812313884</v>
      </c>
      <c r="D142" s="18">
        <f t="shared" si="9"/>
        <v>65.82641258611999</v>
      </c>
      <c r="E142" s="18">
        <f t="shared" si="10"/>
        <v>131.65282517223997</v>
      </c>
      <c r="F142" s="18">
        <f t="shared" si="8"/>
        <v>136.1288725872678</v>
      </c>
      <c r="G142" s="41" t="str">
        <f t="shared" si="11"/>
        <v>143.52,65.83</v>
      </c>
      <c r="H142" s="20"/>
      <c r="I142" s="20"/>
      <c r="J142" s="3"/>
    </row>
    <row r="143" spans="1:10" ht="12.75">
      <c r="A143" s="3">
        <v>273</v>
      </c>
      <c r="B143" s="18">
        <f t="shared" si="6"/>
        <v>91.062329934215</v>
      </c>
      <c r="C143" s="39">
        <f t="shared" si="7"/>
        <v>144.2072795976451</v>
      </c>
      <c r="D143" s="18">
        <f t="shared" si="9"/>
        <v>66.15043173362888</v>
      </c>
      <c r="E143" s="18">
        <f t="shared" si="10"/>
        <v>132.30086346725776</v>
      </c>
      <c r="F143" s="18">
        <f t="shared" si="8"/>
        <v>137.47231262615833</v>
      </c>
      <c r="G143" s="41" t="str">
        <f t="shared" si="11"/>
        <v>144.21,66.15</v>
      </c>
      <c r="H143" s="20"/>
      <c r="I143" s="20"/>
      <c r="J143" s="3"/>
    </row>
    <row r="144" spans="1:10" ht="12.75">
      <c r="A144" s="3">
        <v>272</v>
      </c>
      <c r="B144" s="18">
        <f t="shared" si="6"/>
        <v>90.37989255819616</v>
      </c>
      <c r="C144" s="39">
        <f t="shared" si="7"/>
        <v>144.88971697366395</v>
      </c>
      <c r="D144" s="18">
        <f t="shared" si="9"/>
        <v>66.47445088113777</v>
      </c>
      <c r="E144" s="18">
        <f t="shared" si="10"/>
        <v>132.94890176227554</v>
      </c>
      <c r="F144" s="18">
        <f t="shared" si="8"/>
        <v>138.82234928127153</v>
      </c>
      <c r="G144" s="41" t="str">
        <f t="shared" si="11"/>
        <v>144.89,66.47</v>
      </c>
      <c r="H144" s="20"/>
      <c r="I144" s="20"/>
      <c r="J144" s="3"/>
    </row>
    <row r="145" spans="1:10" ht="12.75">
      <c r="A145" s="3">
        <v>271</v>
      </c>
      <c r="B145" s="18">
        <f aca="true" t="shared" si="12" ref="B145:B208">$H$7*LN(($H$7+SQRT(($H$7*$H$7)-(D145*D145)))/D145)-SQRT(($H$7*$H$7)-(D145*D145))</f>
        <v>89.70152384742025</v>
      </c>
      <c r="C145" s="39">
        <f aca="true" t="shared" si="13" ref="C145:C208">$H$11-B145</f>
        <v>145.56808568443986</v>
      </c>
      <c r="D145" s="18">
        <f t="shared" si="9"/>
        <v>66.79847002864665</v>
      </c>
      <c r="E145" s="18">
        <f t="shared" si="10"/>
        <v>133.5969400572933</v>
      </c>
      <c r="F145" s="18">
        <f aca="true" t="shared" si="14" ref="F145:F208">D145^2*PI()/100</f>
        <v>140.1789825526074</v>
      </c>
      <c r="G145" s="41" t="str">
        <f t="shared" si="11"/>
        <v>145.57,66.80</v>
      </c>
      <c r="H145" s="20"/>
      <c r="I145" s="20"/>
      <c r="J145" s="3"/>
    </row>
    <row r="146" spans="1:10" ht="12.75">
      <c r="A146" s="3">
        <v>270</v>
      </c>
      <c r="B146" s="18">
        <f t="shared" si="12"/>
        <v>89.0271888978341</v>
      </c>
      <c r="C146" s="39">
        <f t="shared" si="13"/>
        <v>146.24242063402602</v>
      </c>
      <c r="D146" s="18">
        <f aca="true" t="shared" si="15" ref="D146:D209">$H$7-($H$7-$H$5)/400*A146</f>
        <v>67.12248917615554</v>
      </c>
      <c r="E146" s="18">
        <f aca="true" t="shared" si="16" ref="E146:E209">D146*2</f>
        <v>134.24497835231108</v>
      </c>
      <c r="F146" s="18">
        <f t="shared" si="14"/>
        <v>141.54221244016605</v>
      </c>
      <c r="G146" s="41" t="str">
        <f t="shared" si="11"/>
        <v>146.24,67.12</v>
      </c>
      <c r="H146" s="20"/>
      <c r="I146" s="20"/>
      <c r="J146" s="3"/>
    </row>
    <row r="147" spans="1:10" ht="12.75">
      <c r="A147" s="3">
        <v>269</v>
      </c>
      <c r="B147" s="18">
        <f t="shared" si="12"/>
        <v>88.35685332453698</v>
      </c>
      <c r="C147" s="39">
        <f t="shared" si="13"/>
        <v>146.91275620732313</v>
      </c>
      <c r="D147" s="18">
        <f t="shared" si="15"/>
        <v>67.44650832366443</v>
      </c>
      <c r="E147" s="18">
        <f t="shared" si="16"/>
        <v>134.89301664732886</v>
      </c>
      <c r="F147" s="18">
        <f t="shared" si="14"/>
        <v>142.91203894394738</v>
      </c>
      <c r="G147" s="41" t="str">
        <f t="shared" si="11"/>
        <v>146.91,67.45</v>
      </c>
      <c r="H147" s="20"/>
      <c r="I147" s="20"/>
      <c r="J147" s="3"/>
    </row>
    <row r="148" spans="1:10" ht="12.75">
      <c r="A148" s="3">
        <v>268</v>
      </c>
      <c r="B148" s="18">
        <f t="shared" si="12"/>
        <v>87.69048325198338</v>
      </c>
      <c r="C148" s="39">
        <f t="shared" si="13"/>
        <v>147.57912627987673</v>
      </c>
      <c r="D148" s="18">
        <f t="shared" si="15"/>
        <v>67.77052747117332</v>
      </c>
      <c r="E148" s="18">
        <f t="shared" si="16"/>
        <v>135.54105494234665</v>
      </c>
      <c r="F148" s="18">
        <f t="shared" si="14"/>
        <v>144.28846206395144</v>
      </c>
      <c r="G148" s="41" t="str">
        <f aca="true" t="shared" si="17" ref="G148:G211">CONCATENATE((SUBSTITUTE(TEXT(C148,"#.##0,00"),",",".")),",",(SUBSTITUTE(TEXT(D148,"#.##0,00"),",",".")))</f>
        <v>147.58,67.77</v>
      </c>
      <c r="H148" s="20"/>
      <c r="I148" s="20"/>
      <c r="J148" s="3"/>
    </row>
    <row r="149" spans="1:10" ht="12.75">
      <c r="A149" s="3">
        <v>267</v>
      </c>
      <c r="B149" s="18">
        <f t="shared" si="12"/>
        <v>87.028045304421</v>
      </c>
      <c r="C149" s="39">
        <f t="shared" si="13"/>
        <v>148.2415642274391</v>
      </c>
      <c r="D149" s="18">
        <f t="shared" si="15"/>
        <v>68.09454661868222</v>
      </c>
      <c r="E149" s="18">
        <f t="shared" si="16"/>
        <v>136.18909323736443</v>
      </c>
      <c r="F149" s="18">
        <f t="shared" si="14"/>
        <v>145.6714818001782</v>
      </c>
      <c r="G149" s="41" t="str">
        <f t="shared" si="17"/>
        <v>148.24,68.09</v>
      </c>
      <c r="H149" s="20"/>
      <c r="I149" s="20"/>
      <c r="J149" s="3"/>
    </row>
    <row r="150" spans="1:10" ht="12.75">
      <c r="A150" s="3">
        <v>266</v>
      </c>
      <c r="B150" s="18">
        <f t="shared" si="12"/>
        <v>86.36950659655861</v>
      </c>
      <c r="C150" s="39">
        <f t="shared" si="13"/>
        <v>148.9001029353015</v>
      </c>
      <c r="D150" s="18">
        <f t="shared" si="15"/>
        <v>68.4185657661911</v>
      </c>
      <c r="E150" s="18">
        <f t="shared" si="16"/>
        <v>136.8371315323822</v>
      </c>
      <c r="F150" s="18">
        <f t="shared" si="14"/>
        <v>147.06109815262758</v>
      </c>
      <c r="G150" s="41" t="str">
        <f t="shared" si="17"/>
        <v>148.90,68.42</v>
      </c>
      <c r="H150" s="20"/>
      <c r="I150" s="20"/>
      <c r="J150" s="3"/>
    </row>
    <row r="151" spans="1:10" ht="12.75">
      <c r="A151" s="3">
        <v>265</v>
      </c>
      <c r="B151" s="18">
        <f t="shared" si="12"/>
        <v>85.7148347244551</v>
      </c>
      <c r="C151" s="39">
        <f t="shared" si="13"/>
        <v>149.554774807405</v>
      </c>
      <c r="D151" s="18">
        <f t="shared" si="15"/>
        <v>68.74258491369999</v>
      </c>
      <c r="E151" s="18">
        <f t="shared" si="16"/>
        <v>137.48516982739997</v>
      </c>
      <c r="F151" s="18">
        <f t="shared" si="14"/>
        <v>148.45731112129977</v>
      </c>
      <c r="G151" s="41" t="str">
        <f t="shared" si="17"/>
        <v>149.55,68.74</v>
      </c>
      <c r="H151" s="20"/>
      <c r="I151" s="20"/>
      <c r="J151" s="3"/>
    </row>
    <row r="152" spans="1:10" ht="12.75">
      <c r="A152" s="3">
        <v>264</v>
      </c>
      <c r="B152" s="18">
        <f t="shared" si="12"/>
        <v>85.06399775662572</v>
      </c>
      <c r="C152" s="39">
        <f t="shared" si="13"/>
        <v>150.2056117752344</v>
      </c>
      <c r="D152" s="18">
        <f t="shared" si="15"/>
        <v>69.06660406120888</v>
      </c>
      <c r="E152" s="18">
        <f t="shared" si="16"/>
        <v>138.13320812241776</v>
      </c>
      <c r="F152" s="18">
        <f t="shared" si="14"/>
        <v>149.86012070619464</v>
      </c>
      <c r="G152" s="41" t="str">
        <f t="shared" si="17"/>
        <v>150.21,69.07</v>
      </c>
      <c r="H152" s="20"/>
      <c r="I152" s="20"/>
      <c r="J152" s="3"/>
    </row>
    <row r="153" spans="1:10" ht="12.75">
      <c r="A153" s="3">
        <v>263</v>
      </c>
      <c r="B153" s="18">
        <f t="shared" si="12"/>
        <v>84.41696422535767</v>
      </c>
      <c r="C153" s="39">
        <f t="shared" si="13"/>
        <v>150.85264530650244</v>
      </c>
      <c r="D153" s="18">
        <f t="shared" si="15"/>
        <v>69.39062320871777</v>
      </c>
      <c r="E153" s="18">
        <f t="shared" si="16"/>
        <v>138.78124641743554</v>
      </c>
      <c r="F153" s="18">
        <f t="shared" si="14"/>
        <v>151.26952690731218</v>
      </c>
      <c r="G153" s="41" t="str">
        <f t="shared" si="17"/>
        <v>150.85,69.39</v>
      </c>
      <c r="H153" s="20"/>
      <c r="I153" s="20"/>
      <c r="J153" s="3"/>
    </row>
    <row r="154" spans="1:10" ht="12.75">
      <c r="A154" s="3">
        <v>262</v>
      </c>
      <c r="B154" s="18">
        <f t="shared" si="12"/>
        <v>83.77370311823037</v>
      </c>
      <c r="C154" s="39">
        <f t="shared" si="13"/>
        <v>151.49590641362974</v>
      </c>
      <c r="D154" s="18">
        <f t="shared" si="15"/>
        <v>69.71464235622665</v>
      </c>
      <c r="E154" s="18">
        <f t="shared" si="16"/>
        <v>139.4292847124533</v>
      </c>
      <c r="F154" s="18">
        <f t="shared" si="14"/>
        <v>152.68552972465244</v>
      </c>
      <c r="G154" s="41" t="str">
        <f t="shared" si="17"/>
        <v>151.50,69.71</v>
      </c>
      <c r="H154" s="20"/>
      <c r="I154" s="20"/>
      <c r="J154" s="3"/>
    </row>
    <row r="155" spans="1:10" ht="12.75">
      <c r="A155" s="3">
        <v>261</v>
      </c>
      <c r="B155" s="18">
        <f t="shared" si="12"/>
        <v>83.13418386983415</v>
      </c>
      <c r="C155" s="39">
        <f t="shared" si="13"/>
        <v>152.13542566202597</v>
      </c>
      <c r="D155" s="18">
        <f t="shared" si="15"/>
        <v>70.03866150373554</v>
      </c>
      <c r="E155" s="18">
        <f t="shared" si="16"/>
        <v>140.07732300747108</v>
      </c>
      <c r="F155" s="18">
        <f t="shared" si="14"/>
        <v>154.10812915821543</v>
      </c>
      <c r="G155" s="41" t="str">
        <f t="shared" si="17"/>
        <v>152.14,70.04</v>
      </c>
      <c r="H155" s="20"/>
      <c r="I155" s="20"/>
      <c r="J155" s="3"/>
    </row>
    <row r="156" spans="1:10" ht="12.75">
      <c r="A156" s="3">
        <v>260</v>
      </c>
      <c r="B156" s="18">
        <f t="shared" si="12"/>
        <v>82.49837635368223</v>
      </c>
      <c r="C156" s="39">
        <f t="shared" si="13"/>
        <v>152.77123317817788</v>
      </c>
      <c r="D156" s="18">
        <f t="shared" si="15"/>
        <v>70.36268065124443</v>
      </c>
      <c r="E156" s="18">
        <f t="shared" si="16"/>
        <v>140.72536130248886</v>
      </c>
      <c r="F156" s="18">
        <f t="shared" si="14"/>
        <v>155.53732520800114</v>
      </c>
      <c r="G156" s="41" t="str">
        <f t="shared" si="17"/>
        <v>152.77,70.36</v>
      </c>
      <c r="H156" s="20"/>
      <c r="I156" s="20"/>
      <c r="J156" s="3"/>
    </row>
    <row r="157" spans="1:10" ht="12.75">
      <c r="A157" s="3">
        <v>259</v>
      </c>
      <c r="B157" s="18">
        <f t="shared" si="12"/>
        <v>81.86625087431042</v>
      </c>
      <c r="C157" s="39">
        <f t="shared" si="13"/>
        <v>153.4033586575497</v>
      </c>
      <c r="D157" s="18">
        <f t="shared" si="15"/>
        <v>70.68669979875332</v>
      </c>
      <c r="E157" s="18">
        <f t="shared" si="16"/>
        <v>141.37339959750665</v>
      </c>
      <c r="F157" s="18">
        <f t="shared" si="14"/>
        <v>156.97311787400952</v>
      </c>
      <c r="G157" s="41" t="str">
        <f t="shared" si="17"/>
        <v>153.40,70.69</v>
      </c>
      <c r="H157" s="20"/>
      <c r="I157" s="20"/>
      <c r="J157" s="3"/>
    </row>
    <row r="158" spans="1:10" ht="12.75">
      <c r="A158" s="3">
        <v>258</v>
      </c>
      <c r="B158" s="18">
        <f t="shared" si="12"/>
        <v>81.23777815955987</v>
      </c>
      <c r="C158" s="39">
        <f t="shared" si="13"/>
        <v>154.03183137230025</v>
      </c>
      <c r="D158" s="18">
        <f t="shared" si="15"/>
        <v>71.0107189462622</v>
      </c>
      <c r="E158" s="18">
        <f t="shared" si="16"/>
        <v>142.0214378925244</v>
      </c>
      <c r="F158" s="18">
        <f t="shared" si="14"/>
        <v>158.41550715624055</v>
      </c>
      <c r="G158" s="41" t="str">
        <f t="shared" si="17"/>
        <v>154.03,71.01</v>
      </c>
      <c r="H158" s="20"/>
      <c r="I158" s="20"/>
      <c r="J158" s="3"/>
    </row>
    <row r="159" spans="1:10" ht="12.75">
      <c r="A159" s="3">
        <v>257</v>
      </c>
      <c r="B159" s="18">
        <f t="shared" si="12"/>
        <v>80.61292935303689</v>
      </c>
      <c r="C159" s="39">
        <f t="shared" si="13"/>
        <v>154.65668017882322</v>
      </c>
      <c r="D159" s="18">
        <f t="shared" si="15"/>
        <v>71.3347380937711</v>
      </c>
      <c r="E159" s="18">
        <f t="shared" si="16"/>
        <v>142.6694761875422</v>
      </c>
      <c r="F159" s="18">
        <f t="shared" si="14"/>
        <v>159.8644930546944</v>
      </c>
      <c r="G159" s="41" t="str">
        <f t="shared" si="17"/>
        <v>154.66,71.33</v>
      </c>
      <c r="H159" s="20"/>
      <c r="I159" s="20"/>
      <c r="J159" s="3"/>
    </row>
    <row r="160" spans="1:10" ht="12.75">
      <c r="A160" s="3">
        <v>256</v>
      </c>
      <c r="B160" s="18">
        <f t="shared" si="12"/>
        <v>79.99167600674676</v>
      </c>
      <c r="C160" s="39">
        <f t="shared" si="13"/>
        <v>155.27793352511335</v>
      </c>
      <c r="D160" s="18">
        <f t="shared" si="15"/>
        <v>71.65875724127999</v>
      </c>
      <c r="E160" s="18">
        <f t="shared" si="16"/>
        <v>143.31751448255997</v>
      </c>
      <c r="F160" s="18">
        <f t="shared" si="14"/>
        <v>161.32007556937094</v>
      </c>
      <c r="G160" s="41" t="str">
        <f t="shared" si="17"/>
        <v>155.28,71.66</v>
      </c>
      <c r="H160" s="20"/>
      <c r="I160" s="20"/>
      <c r="J160" s="3"/>
    </row>
    <row r="161" spans="1:10" ht="12.75">
      <c r="A161" s="3">
        <v>255</v>
      </c>
      <c r="B161" s="18">
        <f t="shared" si="12"/>
        <v>79.37399007389513</v>
      </c>
      <c r="C161" s="39">
        <f t="shared" si="13"/>
        <v>155.89561945796498</v>
      </c>
      <c r="D161" s="18">
        <f t="shared" si="15"/>
        <v>71.98277638878888</v>
      </c>
      <c r="E161" s="18">
        <f t="shared" si="16"/>
        <v>143.96555277757776</v>
      </c>
      <c r="F161" s="18">
        <f t="shared" si="14"/>
        <v>162.78225470027016</v>
      </c>
      <c r="G161" s="41" t="str">
        <f t="shared" si="17"/>
        <v>155.90,71.98</v>
      </c>
      <c r="H161" s="20"/>
      <c r="I161" s="20"/>
      <c r="J161" s="3"/>
    </row>
    <row r="162" spans="1:10" ht="12.75">
      <c r="A162" s="3">
        <v>254</v>
      </c>
      <c r="B162" s="18">
        <f t="shared" si="12"/>
        <v>78.7598439018534</v>
      </c>
      <c r="C162" s="39">
        <f t="shared" si="13"/>
        <v>156.5097656300067</v>
      </c>
      <c r="D162" s="18">
        <f t="shared" si="15"/>
        <v>72.30679553629777</v>
      </c>
      <c r="E162" s="18">
        <f t="shared" si="16"/>
        <v>144.61359107259554</v>
      </c>
      <c r="F162" s="18">
        <f t="shared" si="14"/>
        <v>164.25103044739208</v>
      </c>
      <c r="G162" s="41" t="str">
        <f t="shared" si="17"/>
        <v>156.51,72.31</v>
      </c>
      <c r="H162" s="20"/>
      <c r="I162" s="20"/>
      <c r="J162" s="3"/>
    </row>
    <row r="163" spans="1:10" ht="12.75">
      <c r="A163" s="3">
        <v>253</v>
      </c>
      <c r="B163" s="18">
        <f t="shared" si="12"/>
        <v>78.14921022528415</v>
      </c>
      <c r="C163" s="39">
        <f t="shared" si="13"/>
        <v>157.12039930657596</v>
      </c>
      <c r="D163" s="18">
        <f t="shared" si="15"/>
        <v>72.63081468380665</v>
      </c>
      <c r="E163" s="18">
        <f t="shared" si="16"/>
        <v>145.2616293676133</v>
      </c>
      <c r="F163" s="18">
        <f t="shared" si="14"/>
        <v>165.72640281073666</v>
      </c>
      <c r="G163" s="41" t="str">
        <f t="shared" si="17"/>
        <v>157.12,72.63</v>
      </c>
      <c r="H163" s="20"/>
      <c r="I163" s="20"/>
      <c r="J163" s="3"/>
    </row>
    <row r="164" spans="1:10" ht="12.75">
      <c r="A164" s="3">
        <v>252</v>
      </c>
      <c r="B164" s="18">
        <f t="shared" si="12"/>
        <v>77.54206215942065</v>
      </c>
      <c r="C164" s="39">
        <f t="shared" si="13"/>
        <v>157.72754737243946</v>
      </c>
      <c r="D164" s="18">
        <f t="shared" si="15"/>
        <v>72.95483383131554</v>
      </c>
      <c r="E164" s="18">
        <f t="shared" si="16"/>
        <v>145.90966766263108</v>
      </c>
      <c r="F164" s="18">
        <f t="shared" si="14"/>
        <v>167.208371790304</v>
      </c>
      <c r="G164" s="41" t="str">
        <f t="shared" si="17"/>
        <v>157.73,72.95</v>
      </c>
      <c r="H164" s="20"/>
      <c r="I164" s="20"/>
      <c r="J164" s="3"/>
    </row>
    <row r="165" spans="1:10" ht="12.75">
      <c r="A165" s="3">
        <v>251</v>
      </c>
      <c r="B165" s="18">
        <f t="shared" si="12"/>
        <v>76.93837319349899</v>
      </c>
      <c r="C165" s="39">
        <f t="shared" si="13"/>
        <v>158.33123633836112</v>
      </c>
      <c r="D165" s="18">
        <f t="shared" si="15"/>
        <v>73.27885297882443</v>
      </c>
      <c r="E165" s="18">
        <f t="shared" si="16"/>
        <v>146.55770595764886</v>
      </c>
      <c r="F165" s="18">
        <f t="shared" si="14"/>
        <v>168.69693738609408</v>
      </c>
      <c r="G165" s="41" t="str">
        <f t="shared" si="17"/>
        <v>158.33,73.28</v>
      </c>
      <c r="H165" s="20"/>
      <c r="I165" s="20"/>
      <c r="J165" s="3"/>
    </row>
    <row r="166" spans="1:10" ht="12.75">
      <c r="A166" s="3">
        <v>250</v>
      </c>
      <c r="B166" s="18">
        <f t="shared" si="12"/>
        <v>76.3381171843364</v>
      </c>
      <c r="C166" s="39">
        <f t="shared" si="13"/>
        <v>158.93149234752372</v>
      </c>
      <c r="D166" s="18">
        <f t="shared" si="15"/>
        <v>73.60287212633332</v>
      </c>
      <c r="E166" s="18">
        <f t="shared" si="16"/>
        <v>147.20574425266665</v>
      </c>
      <c r="F166" s="18">
        <f t="shared" si="14"/>
        <v>170.19209959810684</v>
      </c>
      <c r="G166" s="41" t="str">
        <f t="shared" si="17"/>
        <v>158.93,73.60</v>
      </c>
      <c r="H166" s="20"/>
      <c r="I166" s="20"/>
      <c r="J166" s="3"/>
    </row>
    <row r="167" spans="1:10" ht="12.75">
      <c r="A167" s="3">
        <v>249</v>
      </c>
      <c r="B167" s="18">
        <f t="shared" si="12"/>
        <v>75.74126835005328</v>
      </c>
      <c r="C167" s="39">
        <f t="shared" si="13"/>
        <v>159.52834118180684</v>
      </c>
      <c r="D167" s="18">
        <f t="shared" si="15"/>
        <v>73.9268912738422</v>
      </c>
      <c r="E167" s="18">
        <f t="shared" si="16"/>
        <v>147.8537825476844</v>
      </c>
      <c r="F167" s="18">
        <f t="shared" si="14"/>
        <v>171.69385842634222</v>
      </c>
      <c r="G167" s="41" t="str">
        <f t="shared" si="17"/>
        <v>159.53,73.93</v>
      </c>
      <c r="H167" s="20"/>
      <c r="I167" s="20"/>
      <c r="J167" s="3"/>
    </row>
    <row r="168" spans="1:10" ht="12.75">
      <c r="A168" s="3">
        <v>248</v>
      </c>
      <c r="B168" s="18">
        <f t="shared" si="12"/>
        <v>75.14780126393495</v>
      </c>
      <c r="C168" s="39">
        <f t="shared" si="13"/>
        <v>160.12180826792516</v>
      </c>
      <c r="D168" s="18">
        <f t="shared" si="15"/>
        <v>74.2509104213511</v>
      </c>
      <c r="E168" s="18">
        <f t="shared" si="16"/>
        <v>148.5018208427022</v>
      </c>
      <c r="F168" s="18">
        <f t="shared" si="14"/>
        <v>173.2022138708004</v>
      </c>
      <c r="G168" s="41" t="str">
        <f t="shared" si="17"/>
        <v>160.12,74.25</v>
      </c>
      <c r="H168" s="20"/>
      <c r="I168" s="20"/>
      <c r="J168" s="3"/>
    </row>
    <row r="169" spans="1:10" ht="12.75">
      <c r="A169" s="3">
        <v>247</v>
      </c>
      <c r="B169" s="18">
        <f t="shared" si="12"/>
        <v>74.55769084842953</v>
      </c>
      <c r="C169" s="39">
        <f t="shared" si="13"/>
        <v>160.71191868343058</v>
      </c>
      <c r="D169" s="18">
        <f t="shared" si="15"/>
        <v>74.57492956885999</v>
      </c>
      <c r="E169" s="18">
        <f t="shared" si="16"/>
        <v>149.14985913771997</v>
      </c>
      <c r="F169" s="18">
        <f t="shared" si="14"/>
        <v>174.71716593148128</v>
      </c>
      <c r="G169" s="41" t="str">
        <f t="shared" si="17"/>
        <v>160.71,74.57</v>
      </c>
      <c r="H169" s="20"/>
      <c r="I169" s="20"/>
      <c r="J169" s="3"/>
    </row>
    <row r="170" spans="1:10" ht="12.75">
      <c r="A170" s="3">
        <v>246</v>
      </c>
      <c r="B170" s="18">
        <f t="shared" si="12"/>
        <v>73.97091236927793</v>
      </c>
      <c r="C170" s="39">
        <f t="shared" si="13"/>
        <v>161.2986971625822</v>
      </c>
      <c r="D170" s="18">
        <f t="shared" si="15"/>
        <v>74.89894871636888</v>
      </c>
      <c r="E170" s="18">
        <f t="shared" si="16"/>
        <v>149.79789743273776</v>
      </c>
      <c r="F170" s="18">
        <f t="shared" si="14"/>
        <v>176.23871460838487</v>
      </c>
      <c r="G170" s="41" t="str">
        <f t="shared" si="17"/>
        <v>161.30,74.90</v>
      </c>
      <c r="H170" s="20"/>
      <c r="I170" s="20"/>
      <c r="J170" s="3"/>
    </row>
    <row r="171" spans="1:10" ht="12.75">
      <c r="A171" s="3">
        <v>245</v>
      </c>
      <c r="B171" s="18">
        <f t="shared" si="12"/>
        <v>73.3874414297737</v>
      </c>
      <c r="C171" s="39">
        <f t="shared" si="13"/>
        <v>161.8821681020864</v>
      </c>
      <c r="D171" s="18">
        <f t="shared" si="15"/>
        <v>75.22296786387776</v>
      </c>
      <c r="E171" s="18">
        <f t="shared" si="16"/>
        <v>150.4459357277555</v>
      </c>
      <c r="F171" s="18">
        <f t="shared" si="14"/>
        <v>177.76685990151108</v>
      </c>
      <c r="G171" s="41" t="str">
        <f t="shared" si="17"/>
        <v>161.88,75.22</v>
      </c>
      <c r="H171" s="20"/>
      <c r="I171" s="20"/>
      <c r="J171" s="3"/>
    </row>
    <row r="172" spans="1:10" ht="12.75">
      <c r="A172" s="3">
        <v>244</v>
      </c>
      <c r="B172" s="18">
        <f t="shared" si="12"/>
        <v>72.80725396514802</v>
      </c>
      <c r="C172" s="39">
        <f t="shared" si="13"/>
        <v>162.4623555667121</v>
      </c>
      <c r="D172" s="18">
        <f t="shared" si="15"/>
        <v>75.54698701138665</v>
      </c>
      <c r="E172" s="18">
        <f t="shared" si="16"/>
        <v>151.0939740227733</v>
      </c>
      <c r="F172" s="18">
        <f t="shared" si="14"/>
        <v>179.3016018108601</v>
      </c>
      <c r="G172" s="41" t="str">
        <f t="shared" si="17"/>
        <v>162.46,75.55</v>
      </c>
      <c r="H172" s="20"/>
      <c r="I172" s="20"/>
      <c r="J172" s="3"/>
    </row>
    <row r="173" spans="1:10" ht="12.75">
      <c r="A173" s="3">
        <v>243</v>
      </c>
      <c r="B173" s="18">
        <f t="shared" si="12"/>
        <v>72.23032623707826</v>
      </c>
      <c r="C173" s="39">
        <f t="shared" si="13"/>
        <v>163.03928329478185</v>
      </c>
      <c r="D173" s="18">
        <f t="shared" si="15"/>
        <v>75.87100615889554</v>
      </c>
      <c r="E173" s="18">
        <f t="shared" si="16"/>
        <v>151.74201231779108</v>
      </c>
      <c r="F173" s="18">
        <f t="shared" si="14"/>
        <v>180.84294033643178</v>
      </c>
      <c r="G173" s="41" t="str">
        <f t="shared" si="17"/>
        <v>163.04,75.87</v>
      </c>
      <c r="H173" s="20"/>
      <c r="I173" s="20"/>
      <c r="J173" s="3"/>
    </row>
    <row r="174" spans="1:10" ht="12.75">
      <c r="A174" s="3">
        <v>242</v>
      </c>
      <c r="B174" s="18">
        <f t="shared" si="12"/>
        <v>71.65663482831513</v>
      </c>
      <c r="C174" s="39">
        <f t="shared" si="13"/>
        <v>163.61297470354498</v>
      </c>
      <c r="D174" s="18">
        <f t="shared" si="15"/>
        <v>76.19502530640443</v>
      </c>
      <c r="E174" s="18">
        <f t="shared" si="16"/>
        <v>152.39005061280886</v>
      </c>
      <c r="F174" s="18">
        <f t="shared" si="14"/>
        <v>182.39087547822618</v>
      </c>
      <c r="G174" s="41" t="str">
        <f t="shared" si="17"/>
        <v>163.61,76.20</v>
      </c>
      <c r="H174" s="20"/>
      <c r="I174" s="20"/>
      <c r="J174" s="3"/>
    </row>
    <row r="175" spans="1:10" ht="12.75">
      <c r="A175" s="3">
        <v>241</v>
      </c>
      <c r="B175" s="18">
        <f t="shared" si="12"/>
        <v>71.0861566374274</v>
      </c>
      <c r="C175" s="39">
        <f t="shared" si="13"/>
        <v>164.18345289443272</v>
      </c>
      <c r="D175" s="18">
        <f t="shared" si="15"/>
        <v>76.51904445391332</v>
      </c>
      <c r="E175" s="18">
        <f t="shared" si="16"/>
        <v>153.03808890782665</v>
      </c>
      <c r="F175" s="18">
        <f t="shared" si="14"/>
        <v>183.9454072362433</v>
      </c>
      <c r="G175" s="41" t="str">
        <f t="shared" si="17"/>
        <v>164.18,76.52</v>
      </c>
      <c r="H175" s="20"/>
      <c r="I175" s="20"/>
      <c r="J175" s="3"/>
    </row>
    <row r="176" spans="1:10" ht="12.75">
      <c r="A176" s="3">
        <v>240</v>
      </c>
      <c r="B176" s="18">
        <f t="shared" si="12"/>
        <v>70.51886887365964</v>
      </c>
      <c r="C176" s="39">
        <f t="shared" si="13"/>
        <v>164.75074065820047</v>
      </c>
      <c r="D176" s="18">
        <f t="shared" si="15"/>
        <v>76.8430636014222</v>
      </c>
      <c r="E176" s="18">
        <f t="shared" si="16"/>
        <v>153.6861272028444</v>
      </c>
      <c r="F176" s="18">
        <f t="shared" si="14"/>
        <v>185.50653561048307</v>
      </c>
      <c r="G176" s="41" t="str">
        <f t="shared" si="17"/>
        <v>164.75,76.84</v>
      </c>
      <c r="H176" s="20"/>
      <c r="I176" s="20"/>
      <c r="J176" s="3"/>
    </row>
    <row r="177" spans="1:10" ht="12.75">
      <c r="A177" s="3">
        <v>239</v>
      </c>
      <c r="B177" s="18">
        <f t="shared" si="12"/>
        <v>69.95474905190122</v>
      </c>
      <c r="C177" s="39">
        <f t="shared" si="13"/>
        <v>165.3148604799589</v>
      </c>
      <c r="D177" s="18">
        <f t="shared" si="15"/>
        <v>77.1670827489311</v>
      </c>
      <c r="E177" s="18">
        <f t="shared" si="16"/>
        <v>154.3341654978622</v>
      </c>
      <c r="F177" s="18">
        <f t="shared" si="14"/>
        <v>187.0742606009456</v>
      </c>
      <c r="G177" s="41" t="str">
        <f t="shared" si="17"/>
        <v>165.31,77.17</v>
      </c>
      <c r="H177" s="20"/>
      <c r="I177" s="20"/>
      <c r="J177" s="3"/>
    </row>
    <row r="178" spans="1:10" ht="12.75">
      <c r="A178" s="3">
        <v>238</v>
      </c>
      <c r="B178" s="18">
        <f t="shared" si="12"/>
        <v>69.39377498776318</v>
      </c>
      <c r="C178" s="39">
        <f t="shared" si="13"/>
        <v>165.87583454409693</v>
      </c>
      <c r="D178" s="18">
        <f t="shared" si="15"/>
        <v>77.49110189643999</v>
      </c>
      <c r="E178" s="18">
        <f t="shared" si="16"/>
        <v>154.98220379287997</v>
      </c>
      <c r="F178" s="18">
        <f t="shared" si="14"/>
        <v>188.64858220763082</v>
      </c>
      <c r="G178" s="41" t="str">
        <f t="shared" si="17"/>
        <v>165.88,77.49</v>
      </c>
      <c r="H178" s="20"/>
      <c r="I178" s="20"/>
      <c r="J178" s="3"/>
    </row>
    <row r="179" spans="1:10" ht="12.75">
      <c r="A179" s="3">
        <v>237</v>
      </c>
      <c r="B179" s="18">
        <f t="shared" si="12"/>
        <v>68.83592479276118</v>
      </c>
      <c r="C179" s="39">
        <f t="shared" si="13"/>
        <v>166.43368473909894</v>
      </c>
      <c r="D179" s="18">
        <f t="shared" si="15"/>
        <v>77.81512104394888</v>
      </c>
      <c r="E179" s="18">
        <f t="shared" si="16"/>
        <v>155.63024208789776</v>
      </c>
      <c r="F179" s="18">
        <f t="shared" si="14"/>
        <v>190.22950043053876</v>
      </c>
      <c r="G179" s="41" t="str">
        <f t="shared" si="17"/>
        <v>166.43,77.82</v>
      </c>
      <c r="H179" s="20"/>
      <c r="I179" s="20"/>
      <c r="J179" s="3"/>
    </row>
    <row r="180" spans="1:10" ht="12.75">
      <c r="A180" s="3">
        <v>236</v>
      </c>
      <c r="B180" s="18">
        <f t="shared" si="12"/>
        <v>68.2811768696003</v>
      </c>
      <c r="C180" s="39">
        <f t="shared" si="13"/>
        <v>166.9884326622598</v>
      </c>
      <c r="D180" s="18">
        <f t="shared" si="15"/>
        <v>78.13914019145776</v>
      </c>
      <c r="E180" s="18">
        <f t="shared" si="16"/>
        <v>156.2782803829155</v>
      </c>
      <c r="F180" s="18">
        <f t="shared" si="14"/>
        <v>191.81701526966935</v>
      </c>
      <c r="G180" s="41" t="str">
        <f t="shared" si="17"/>
        <v>166.99,78.14</v>
      </c>
      <c r="H180" s="20"/>
      <c r="I180" s="20"/>
      <c r="J180" s="3"/>
    </row>
    <row r="181" spans="1:10" ht="12.75">
      <c r="A181" s="3">
        <v>235</v>
      </c>
      <c r="B181" s="18">
        <f t="shared" si="12"/>
        <v>67.72950990756132</v>
      </c>
      <c r="C181" s="39">
        <f t="shared" si="13"/>
        <v>167.5400996242988</v>
      </c>
      <c r="D181" s="18">
        <f t="shared" si="15"/>
        <v>78.46315933896665</v>
      </c>
      <c r="E181" s="18">
        <f t="shared" si="16"/>
        <v>156.9263186779333</v>
      </c>
      <c r="F181" s="18">
        <f t="shared" si="14"/>
        <v>193.41112672502268</v>
      </c>
      <c r="G181" s="41" t="str">
        <f t="shared" si="17"/>
        <v>167.54,78.46</v>
      </c>
      <c r="H181" s="20"/>
      <c r="I181" s="20"/>
      <c r="J181" s="3"/>
    </row>
    <row r="182" spans="1:10" ht="12.75">
      <c r="A182" s="3">
        <v>234</v>
      </c>
      <c r="B182" s="18">
        <f t="shared" si="12"/>
        <v>67.18090287798455</v>
      </c>
      <c r="C182" s="39">
        <f t="shared" si="13"/>
        <v>168.08870665387556</v>
      </c>
      <c r="D182" s="18">
        <f t="shared" si="15"/>
        <v>78.78717848647554</v>
      </c>
      <c r="E182" s="18">
        <f t="shared" si="16"/>
        <v>157.57435697295108</v>
      </c>
      <c r="F182" s="18">
        <f t="shared" si="14"/>
        <v>195.01183479659875</v>
      </c>
      <c r="G182" s="41" t="str">
        <f t="shared" si="17"/>
        <v>168.09,78.79</v>
      </c>
      <c r="H182" s="20"/>
      <c r="I182" s="20"/>
      <c r="J182" s="3"/>
    </row>
    <row r="183" spans="1:10" ht="12.75">
      <c r="A183" s="3">
        <v>233</v>
      </c>
      <c r="B183" s="18">
        <f t="shared" si="12"/>
        <v>66.63533502984902</v>
      </c>
      <c r="C183" s="39">
        <f t="shared" si="13"/>
        <v>168.6342745020111</v>
      </c>
      <c r="D183" s="18">
        <f t="shared" si="15"/>
        <v>79.11119763398443</v>
      </c>
      <c r="E183" s="18">
        <f t="shared" si="16"/>
        <v>158.22239526796886</v>
      </c>
      <c r="F183" s="18">
        <f t="shared" si="14"/>
        <v>196.61913948439752</v>
      </c>
      <c r="G183" s="41" t="str">
        <f t="shared" si="17"/>
        <v>168.63,79.11</v>
      </c>
      <c r="H183" s="20"/>
      <c r="I183" s="20"/>
      <c r="J183" s="3"/>
    </row>
    <row r="184" spans="1:10" ht="12.75">
      <c r="A184" s="3">
        <v>232</v>
      </c>
      <c r="B184" s="18">
        <f t="shared" si="12"/>
        <v>66.09278588544547</v>
      </c>
      <c r="C184" s="39">
        <f t="shared" si="13"/>
        <v>169.17682364641465</v>
      </c>
      <c r="D184" s="18">
        <f t="shared" si="15"/>
        <v>79.43521678149331</v>
      </c>
      <c r="E184" s="18">
        <f t="shared" si="16"/>
        <v>158.87043356298662</v>
      </c>
      <c r="F184" s="18">
        <f t="shared" si="14"/>
        <v>198.23304078841892</v>
      </c>
      <c r="G184" s="41" t="str">
        <f t="shared" si="17"/>
        <v>169.18,79.44</v>
      </c>
      <c r="H184" s="20"/>
      <c r="I184" s="20"/>
      <c r="J184" s="3"/>
    </row>
    <row r="185" spans="1:10" ht="12.75">
      <c r="A185" s="3">
        <v>231</v>
      </c>
      <c r="B185" s="18">
        <f t="shared" si="12"/>
        <v>65.55323523614018</v>
      </c>
      <c r="C185" s="39">
        <f t="shared" si="13"/>
        <v>169.71637429571993</v>
      </c>
      <c r="D185" s="18">
        <f t="shared" si="15"/>
        <v>79.7592359290022</v>
      </c>
      <c r="E185" s="18">
        <f t="shared" si="16"/>
        <v>159.5184718580044</v>
      </c>
      <c r="F185" s="18">
        <f t="shared" si="14"/>
        <v>199.8535387086631</v>
      </c>
      <c r="G185" s="41" t="str">
        <f t="shared" si="17"/>
        <v>169.72,79.76</v>
      </c>
      <c r="H185" s="20"/>
      <c r="I185" s="20"/>
      <c r="J185" s="3"/>
    </row>
    <row r="186" spans="1:10" ht="12.75">
      <c r="A186" s="3">
        <v>230</v>
      </c>
      <c r="B186" s="18">
        <f t="shared" si="12"/>
        <v>65.01666313822795</v>
      </c>
      <c r="C186" s="39">
        <f t="shared" si="13"/>
        <v>170.25294639363216</v>
      </c>
      <c r="D186" s="18">
        <f t="shared" si="15"/>
        <v>80.0832550765111</v>
      </c>
      <c r="E186" s="18">
        <f t="shared" si="16"/>
        <v>160.1665101530222</v>
      </c>
      <c r="F186" s="18">
        <f t="shared" si="14"/>
        <v>201.48063324512998</v>
      </c>
      <c r="G186" s="41" t="str">
        <f t="shared" si="17"/>
        <v>170.25,80.08</v>
      </c>
      <c r="H186" s="20"/>
      <c r="I186" s="20"/>
      <c r="J186" s="3"/>
    </row>
    <row r="187" spans="1:10" ht="12.75">
      <c r="A187" s="3">
        <v>229</v>
      </c>
      <c r="B187" s="18">
        <f t="shared" si="12"/>
        <v>64.48304990887166</v>
      </c>
      <c r="C187" s="39">
        <f t="shared" si="13"/>
        <v>170.78655962298845</v>
      </c>
      <c r="D187" s="18">
        <f t="shared" si="15"/>
        <v>80.40727422401999</v>
      </c>
      <c r="E187" s="18">
        <f t="shared" si="16"/>
        <v>160.81454844803997</v>
      </c>
      <c r="F187" s="18">
        <f t="shared" si="14"/>
        <v>203.1143243978196</v>
      </c>
      <c r="G187" s="41" t="str">
        <f t="shared" si="17"/>
        <v>170.79,80.41</v>
      </c>
      <c r="H187" s="20"/>
      <c r="I187" s="20"/>
      <c r="J187" s="3"/>
    </row>
    <row r="188" spans="1:10" ht="12.75">
      <c r="A188" s="3">
        <v>228</v>
      </c>
      <c r="B188" s="18">
        <f t="shared" si="12"/>
        <v>63.95237612212679</v>
      </c>
      <c r="C188" s="39">
        <f t="shared" si="13"/>
        <v>171.31723340973332</v>
      </c>
      <c r="D188" s="18">
        <f t="shared" si="15"/>
        <v>80.73129337152888</v>
      </c>
      <c r="E188" s="18">
        <f t="shared" si="16"/>
        <v>161.46258674305776</v>
      </c>
      <c r="F188" s="18">
        <f t="shared" si="14"/>
        <v>204.75461216673185</v>
      </c>
      <c r="G188" s="41" t="str">
        <f t="shared" si="17"/>
        <v>171.32,80.73</v>
      </c>
      <c r="H188" s="20"/>
      <c r="I188" s="20"/>
      <c r="J188" s="3"/>
    </row>
    <row r="189" spans="1:10" ht="12.75">
      <c r="A189" s="3">
        <v>227</v>
      </c>
      <c r="B189" s="18">
        <f t="shared" si="12"/>
        <v>63.42462260504911</v>
      </c>
      <c r="C189" s="39">
        <f t="shared" si="13"/>
        <v>171.844986926811</v>
      </c>
      <c r="D189" s="18">
        <f t="shared" si="15"/>
        <v>81.05531251903776</v>
      </c>
      <c r="E189" s="18">
        <f t="shared" si="16"/>
        <v>162.1106250380755</v>
      </c>
      <c r="F189" s="18">
        <f t="shared" si="14"/>
        <v>206.4014965518668</v>
      </c>
      <c r="G189" s="41" t="str">
        <f t="shared" si="17"/>
        <v>171.84,81.06</v>
      </c>
      <c r="H189" s="20"/>
      <c r="I189" s="20"/>
      <c r="J189" s="3"/>
    </row>
    <row r="190" spans="1:10" ht="12.75">
      <c r="A190" s="3">
        <v>226</v>
      </c>
      <c r="B190" s="18">
        <f t="shared" si="12"/>
        <v>62.89977043388262</v>
      </c>
      <c r="C190" s="39">
        <f t="shared" si="13"/>
        <v>172.3698390979775</v>
      </c>
      <c r="D190" s="18">
        <f t="shared" si="15"/>
        <v>81.37933166654665</v>
      </c>
      <c r="E190" s="18">
        <f t="shared" si="16"/>
        <v>162.7586633330933</v>
      </c>
      <c r="F190" s="18">
        <f t="shared" si="14"/>
        <v>208.0549775532245</v>
      </c>
      <c r="G190" s="41" t="str">
        <f t="shared" si="17"/>
        <v>172.37,81.38</v>
      </c>
      <c r="H190" s="20"/>
      <c r="I190" s="20"/>
      <c r="J190" s="3"/>
    </row>
    <row r="191" spans="1:10" ht="12.75">
      <c r="A191" s="3">
        <v>225</v>
      </c>
      <c r="B191" s="18">
        <f t="shared" si="12"/>
        <v>62.37780093032734</v>
      </c>
      <c r="C191" s="39">
        <f t="shared" si="13"/>
        <v>172.89180860153277</v>
      </c>
      <c r="D191" s="18">
        <f t="shared" si="15"/>
        <v>81.70335081405554</v>
      </c>
      <c r="E191" s="18">
        <f t="shared" si="16"/>
        <v>163.40670162811108</v>
      </c>
      <c r="F191" s="18">
        <f t="shared" si="14"/>
        <v>209.71505517080493</v>
      </c>
      <c r="G191" s="41" t="str">
        <f t="shared" si="17"/>
        <v>172.89,81.70</v>
      </c>
      <c r="H191" s="20"/>
      <c r="I191" s="20"/>
      <c r="J191" s="3"/>
    </row>
    <row r="192" spans="1:10" ht="12.75">
      <c r="A192" s="3">
        <v>224</v>
      </c>
      <c r="B192" s="18">
        <f t="shared" si="12"/>
        <v>61.858695657883715</v>
      </c>
      <c r="C192" s="39">
        <f t="shared" si="13"/>
        <v>173.4109138739764</v>
      </c>
      <c r="D192" s="18">
        <f t="shared" si="15"/>
        <v>82.02736996156443</v>
      </c>
      <c r="E192" s="18">
        <f t="shared" si="16"/>
        <v>164.05473992312886</v>
      </c>
      <c r="F192" s="18">
        <f t="shared" si="14"/>
        <v>211.38172940460805</v>
      </c>
      <c r="G192" s="41" t="str">
        <f t="shared" si="17"/>
        <v>173.41,82.03</v>
      </c>
      <c r="H192" s="20"/>
      <c r="I192" s="20"/>
      <c r="J192" s="3"/>
    </row>
    <row r="193" spans="1:10" ht="12.75">
      <c r="A193" s="3">
        <v>223</v>
      </c>
      <c r="B193" s="18">
        <f t="shared" si="12"/>
        <v>61.342436418272854</v>
      </c>
      <c r="C193" s="39">
        <f t="shared" si="13"/>
        <v>173.92717311358726</v>
      </c>
      <c r="D193" s="18">
        <f t="shared" si="15"/>
        <v>82.35138910907331</v>
      </c>
      <c r="E193" s="18">
        <f t="shared" si="16"/>
        <v>164.70277821814662</v>
      </c>
      <c r="F193" s="18">
        <f t="shared" si="14"/>
        <v>213.05500025463382</v>
      </c>
      <c r="G193" s="41" t="str">
        <f t="shared" si="17"/>
        <v>173.93,82.35</v>
      </c>
      <c r="H193" s="20"/>
      <c r="I193" s="20"/>
      <c r="J193" s="3"/>
    </row>
    <row r="194" spans="1:10" ht="12.75">
      <c r="A194" s="3">
        <v>222</v>
      </c>
      <c r="B194" s="18">
        <f t="shared" si="12"/>
        <v>60.82900524793038</v>
      </c>
      <c r="C194" s="39">
        <f t="shared" si="13"/>
        <v>174.44060428392973</v>
      </c>
      <c r="D194" s="18">
        <f t="shared" si="15"/>
        <v>82.6754082565822</v>
      </c>
      <c r="E194" s="18">
        <f t="shared" si="16"/>
        <v>165.3508165131644</v>
      </c>
      <c r="F194" s="18">
        <f t="shared" si="14"/>
        <v>214.73486772088233</v>
      </c>
      <c r="G194" s="41" t="str">
        <f t="shared" si="17"/>
        <v>174.44,82.68</v>
      </c>
      <c r="H194" s="20"/>
      <c r="I194" s="20"/>
      <c r="J194" s="3"/>
    </row>
    <row r="195" spans="1:10" ht="12.75">
      <c r="A195" s="3">
        <v>221</v>
      </c>
      <c r="B195" s="18">
        <f t="shared" si="12"/>
        <v>60.31838441457259</v>
      </c>
      <c r="C195" s="39">
        <f t="shared" si="13"/>
        <v>174.95122511728752</v>
      </c>
      <c r="D195" s="18">
        <f t="shared" si="15"/>
        <v>82.9994274040911</v>
      </c>
      <c r="E195" s="18">
        <f t="shared" si="16"/>
        <v>165.9988548081822</v>
      </c>
      <c r="F195" s="18">
        <f t="shared" si="14"/>
        <v>216.42133180335358</v>
      </c>
      <c r="G195" s="41" t="str">
        <f t="shared" si="17"/>
        <v>174.95,83.00</v>
      </c>
      <c r="H195" s="20"/>
      <c r="I195" s="20"/>
      <c r="J195" s="3"/>
    </row>
    <row r="196" spans="1:10" ht="12.75">
      <c r="A196" s="3">
        <v>220</v>
      </c>
      <c r="B196" s="18">
        <f t="shared" si="12"/>
        <v>59.8105564138331</v>
      </c>
      <c r="C196" s="39">
        <f t="shared" si="13"/>
        <v>175.45905311802701</v>
      </c>
      <c r="D196" s="18">
        <f t="shared" si="15"/>
        <v>83.32344655159999</v>
      </c>
      <c r="E196" s="18">
        <f t="shared" si="16"/>
        <v>166.64689310319997</v>
      </c>
      <c r="F196" s="18">
        <f t="shared" si="14"/>
        <v>218.1143925020475</v>
      </c>
      <c r="G196" s="41" t="str">
        <f t="shared" si="17"/>
        <v>175.46,83.32</v>
      </c>
      <c r="H196" s="20"/>
      <c r="I196" s="20"/>
      <c r="J196" s="3"/>
    </row>
    <row r="197" spans="1:10" ht="12.75">
      <c r="A197" s="3">
        <v>219</v>
      </c>
      <c r="B197" s="18">
        <f t="shared" si="12"/>
        <v>59.30550396596817</v>
      </c>
      <c r="C197" s="39">
        <f t="shared" si="13"/>
        <v>175.96410556589194</v>
      </c>
      <c r="D197" s="18">
        <f t="shared" si="15"/>
        <v>83.64746569910886</v>
      </c>
      <c r="E197" s="18">
        <f t="shared" si="16"/>
        <v>167.29493139821773</v>
      </c>
      <c r="F197" s="18">
        <f t="shared" si="14"/>
        <v>219.81404981696411</v>
      </c>
      <c r="G197" s="41" t="str">
        <f t="shared" si="17"/>
        <v>175.96,83.65</v>
      </c>
      <c r="H197" s="20"/>
      <c r="I197" s="20"/>
      <c r="J197" s="3"/>
    </row>
    <row r="198" spans="1:10" ht="12.75">
      <c r="A198" s="3">
        <v>218</v>
      </c>
      <c r="B198" s="18">
        <f t="shared" si="12"/>
        <v>58.803210012629705</v>
      </c>
      <c r="C198" s="39">
        <f t="shared" si="13"/>
        <v>176.4663995192304</v>
      </c>
      <c r="D198" s="18">
        <f t="shared" si="15"/>
        <v>83.97148484661776</v>
      </c>
      <c r="E198" s="18">
        <f t="shared" si="16"/>
        <v>167.9429696932355</v>
      </c>
      <c r="F198" s="18">
        <f t="shared" si="14"/>
        <v>221.52030374810346</v>
      </c>
      <c r="G198" s="41" t="str">
        <f t="shared" si="17"/>
        <v>176.47,83.97</v>
      </c>
      <c r="H198" s="20"/>
      <c r="I198" s="20"/>
      <c r="J198" s="3"/>
    </row>
    <row r="199" spans="1:10" ht="12.75">
      <c r="A199" s="3">
        <v>217</v>
      </c>
      <c r="B199" s="18">
        <f t="shared" si="12"/>
        <v>58.30365771370424</v>
      </c>
      <c r="C199" s="39">
        <f t="shared" si="13"/>
        <v>176.96595181815587</v>
      </c>
      <c r="D199" s="18">
        <f t="shared" si="15"/>
        <v>84.29550399412665</v>
      </c>
      <c r="E199" s="18">
        <f t="shared" si="16"/>
        <v>168.5910079882533</v>
      </c>
      <c r="F199" s="18">
        <f t="shared" si="14"/>
        <v>223.23315429546554</v>
      </c>
      <c r="G199" s="41" t="str">
        <f t="shared" si="17"/>
        <v>176.97,84.30</v>
      </c>
      <c r="H199" s="20"/>
      <c r="I199" s="20"/>
      <c r="J199" s="3"/>
    </row>
    <row r="200" spans="1:10" ht="12.75">
      <c r="A200" s="3">
        <v>216</v>
      </c>
      <c r="B200" s="18">
        <f t="shared" si="12"/>
        <v>57.80683044421602</v>
      </c>
      <c r="C200" s="39">
        <f t="shared" si="13"/>
        <v>177.4627790876441</v>
      </c>
      <c r="D200" s="18">
        <f t="shared" si="15"/>
        <v>84.61952314163554</v>
      </c>
      <c r="E200" s="18">
        <f t="shared" si="16"/>
        <v>169.23904628327108</v>
      </c>
      <c r="F200" s="18">
        <f t="shared" si="14"/>
        <v>224.9526014590503</v>
      </c>
      <c r="G200" s="41" t="str">
        <f t="shared" si="17"/>
        <v>177.46,84.62</v>
      </c>
      <c r="H200" s="20"/>
      <c r="I200" s="20"/>
      <c r="J200" s="3"/>
    </row>
    <row r="201" spans="1:10" ht="12.75">
      <c r="A201" s="3">
        <v>215</v>
      </c>
      <c r="B201" s="18">
        <f t="shared" si="12"/>
        <v>57.31271179129388</v>
      </c>
      <c r="C201" s="39">
        <f t="shared" si="13"/>
        <v>177.95689774056623</v>
      </c>
      <c r="D201" s="18">
        <f t="shared" si="15"/>
        <v>84.94354228914443</v>
      </c>
      <c r="E201" s="18">
        <f t="shared" si="16"/>
        <v>169.88708457828886</v>
      </c>
      <c r="F201" s="18">
        <f t="shared" si="14"/>
        <v>226.6786452388578</v>
      </c>
      <c r="G201" s="41" t="str">
        <f t="shared" si="17"/>
        <v>177.96,84.94</v>
      </c>
      <c r="H201" s="20"/>
      <c r="I201" s="20"/>
      <c r="J201" s="3"/>
    </row>
    <row r="202" spans="1:10" ht="12.75">
      <c r="A202" s="3">
        <v>214</v>
      </c>
      <c r="B202" s="18">
        <f t="shared" si="12"/>
        <v>56.82128555119908</v>
      </c>
      <c r="C202" s="39">
        <f t="shared" si="13"/>
        <v>178.44832398066103</v>
      </c>
      <c r="D202" s="18">
        <f t="shared" si="15"/>
        <v>85.26756143665331</v>
      </c>
      <c r="E202" s="18">
        <f t="shared" si="16"/>
        <v>170.53512287330662</v>
      </c>
      <c r="F202" s="18">
        <f t="shared" si="14"/>
        <v>228.4112856348879</v>
      </c>
      <c r="G202" s="41" t="str">
        <f t="shared" si="17"/>
        <v>178.45,85.27</v>
      </c>
      <c r="H202" s="20"/>
      <c r="I202" s="20"/>
      <c r="J202" s="3"/>
    </row>
    <row r="203" spans="1:10" ht="12.75">
      <c r="A203" s="3">
        <v>213</v>
      </c>
      <c r="B203" s="18">
        <f t="shared" si="12"/>
        <v>56.332535726413994</v>
      </c>
      <c r="C203" s="39">
        <f t="shared" si="13"/>
        <v>178.93707380544612</v>
      </c>
      <c r="D203" s="18">
        <f t="shared" si="15"/>
        <v>85.5915805841622</v>
      </c>
      <c r="E203" s="18">
        <f t="shared" si="16"/>
        <v>171.1831611683244</v>
      </c>
      <c r="F203" s="18">
        <f t="shared" si="14"/>
        <v>230.15052264714075</v>
      </c>
      <c r="G203" s="41" t="str">
        <f t="shared" si="17"/>
        <v>178.94,85.59</v>
      </c>
      <c r="H203" s="20"/>
      <c r="I203" s="20"/>
      <c r="J203" s="3"/>
    </row>
    <row r="204" spans="1:10" ht="12.75">
      <c r="A204" s="3">
        <v>212</v>
      </c>
      <c r="B204" s="18">
        <f t="shared" si="12"/>
        <v>55.84644652279002</v>
      </c>
      <c r="C204" s="39">
        <f t="shared" si="13"/>
        <v>179.4231630090701</v>
      </c>
      <c r="D204" s="18">
        <f t="shared" si="15"/>
        <v>85.9155997316711</v>
      </c>
      <c r="E204" s="18">
        <f t="shared" si="16"/>
        <v>171.8311994633422</v>
      </c>
      <c r="F204" s="18">
        <f t="shared" si="14"/>
        <v>231.89635627561637</v>
      </c>
      <c r="G204" s="41" t="str">
        <f t="shared" si="17"/>
        <v>179.42,85.92</v>
      </c>
      <c r="H204" s="20"/>
      <c r="I204" s="20"/>
      <c r="J204" s="3"/>
    </row>
    <row r="205" spans="1:10" ht="12.75">
      <c r="A205" s="3">
        <v>211</v>
      </c>
      <c r="B205" s="18">
        <f t="shared" si="12"/>
        <v>55.36300234675289</v>
      </c>
      <c r="C205" s="39">
        <f t="shared" si="13"/>
        <v>179.90660718510722</v>
      </c>
      <c r="D205" s="18">
        <f t="shared" si="15"/>
        <v>86.23961887917999</v>
      </c>
      <c r="E205" s="18">
        <f t="shared" si="16"/>
        <v>172.47923775835997</v>
      </c>
      <c r="F205" s="18">
        <f t="shared" si="14"/>
        <v>233.64878652031467</v>
      </c>
      <c r="G205" s="41" t="str">
        <f t="shared" si="17"/>
        <v>179.91,86.24</v>
      </c>
      <c r="H205" s="20"/>
      <c r="I205" s="20"/>
      <c r="J205" s="3"/>
    </row>
    <row r="206" spans="1:10" ht="12.75">
      <c r="A206" s="3">
        <v>210</v>
      </c>
      <c r="B206" s="18">
        <f t="shared" si="12"/>
        <v>54.8821878025654</v>
      </c>
      <c r="C206" s="39">
        <f t="shared" si="13"/>
        <v>180.38742172929472</v>
      </c>
      <c r="D206" s="18">
        <f t="shared" si="15"/>
        <v>86.56363802668886</v>
      </c>
      <c r="E206" s="18">
        <f t="shared" si="16"/>
        <v>173.12727605337773</v>
      </c>
      <c r="F206" s="18">
        <f t="shared" si="14"/>
        <v>235.40781338123557</v>
      </c>
      <c r="G206" s="41" t="str">
        <f t="shared" si="17"/>
        <v>180.39,86.56</v>
      </c>
      <c r="H206" s="20"/>
      <c r="I206" s="20"/>
      <c r="J206" s="3"/>
    </row>
    <row r="207" spans="1:10" ht="12.75">
      <c r="A207" s="3">
        <v>209</v>
      </c>
      <c r="B207" s="18">
        <f t="shared" si="12"/>
        <v>54.40398768964468</v>
      </c>
      <c r="C207" s="39">
        <f t="shared" si="13"/>
        <v>180.86562184221543</v>
      </c>
      <c r="D207" s="18">
        <f t="shared" si="15"/>
        <v>86.88765717419776</v>
      </c>
      <c r="E207" s="18">
        <f t="shared" si="16"/>
        <v>173.7753143483955</v>
      </c>
      <c r="F207" s="18">
        <f t="shared" si="14"/>
        <v>237.17343685837932</v>
      </c>
      <c r="G207" s="41" t="str">
        <f t="shared" si="17"/>
        <v>180.87,86.89</v>
      </c>
      <c r="H207" s="20"/>
      <c r="I207" s="20"/>
      <c r="J207" s="3"/>
    </row>
    <row r="208" spans="1:10" ht="12.75">
      <c r="A208" s="3">
        <v>208</v>
      </c>
      <c r="B208" s="18">
        <f t="shared" si="12"/>
        <v>53.9283869999347</v>
      </c>
      <c r="C208" s="39">
        <f t="shared" si="13"/>
        <v>181.3412225319254</v>
      </c>
      <c r="D208" s="18">
        <f t="shared" si="15"/>
        <v>87.21167632170665</v>
      </c>
      <c r="E208" s="18">
        <f t="shared" si="16"/>
        <v>174.4233526434133</v>
      </c>
      <c r="F208" s="18">
        <f t="shared" si="14"/>
        <v>238.94565695174572</v>
      </c>
      <c r="G208" s="41" t="str">
        <f t="shared" si="17"/>
        <v>181.34,87.21</v>
      </c>
      <c r="H208" s="20"/>
      <c r="I208" s="20"/>
      <c r="J208" s="3"/>
    </row>
    <row r="209" spans="1:10" ht="12.75">
      <c r="A209" s="3">
        <v>207</v>
      </c>
      <c r="B209" s="18">
        <f aca="true" t="shared" si="18" ref="B209:B272">$H$7*LN(($H$7+SQRT(($H$7*$H$7)-(D209*D209)))/D209)-SQRT(($H$7*$H$7)-(D209*D209))</f>
        <v>53.4553709153315</v>
      </c>
      <c r="C209" s="39">
        <f aca="true" t="shared" si="19" ref="C209:C272">$H$11-B209</f>
        <v>181.8142386165286</v>
      </c>
      <c r="D209" s="18">
        <f t="shared" si="15"/>
        <v>87.53569546921554</v>
      </c>
      <c r="E209" s="18">
        <f t="shared" si="16"/>
        <v>175.07139093843108</v>
      </c>
      <c r="F209" s="18">
        <f aca="true" t="shared" si="20" ref="F209:F272">D209^2*PI()/100</f>
        <v>240.72447366133486</v>
      </c>
      <c r="G209" s="41" t="str">
        <f t="shared" si="17"/>
        <v>181.81,87.54</v>
      </c>
      <c r="H209" s="20"/>
      <c r="I209" s="20"/>
      <c r="J209" s="3"/>
    </row>
    <row r="210" spans="1:10" ht="12.75">
      <c r="A210" s="3">
        <v>206</v>
      </c>
      <c r="B210" s="18">
        <f t="shared" si="18"/>
        <v>52.9849248051606</v>
      </c>
      <c r="C210" s="39">
        <f t="shared" si="19"/>
        <v>182.2846847266995</v>
      </c>
      <c r="D210" s="18">
        <f aca="true" t="shared" si="21" ref="D210:D273">$H$7-($H$7-$H$5)/400*A210</f>
        <v>87.85971461672442</v>
      </c>
      <c r="E210" s="18">
        <f aca="true" t="shared" si="22" ref="E210:E273">D210*2</f>
        <v>175.71942923344884</v>
      </c>
      <c r="F210" s="18">
        <f t="shared" si="20"/>
        <v>242.50988698714661</v>
      </c>
      <c r="G210" s="41" t="str">
        <f t="shared" si="17"/>
        <v>182.28,87.86</v>
      </c>
      <c r="H210" s="20"/>
      <c r="I210" s="20"/>
      <c r="J210" s="3"/>
    </row>
    <row r="211" spans="1:10" ht="12.75">
      <c r="A211" s="3">
        <v>205</v>
      </c>
      <c r="B211" s="18">
        <f t="shared" si="18"/>
        <v>52.51703422370552</v>
      </c>
      <c r="C211" s="39">
        <f t="shared" si="19"/>
        <v>182.75257530815458</v>
      </c>
      <c r="D211" s="18">
        <f t="shared" si="21"/>
        <v>88.18373376423331</v>
      </c>
      <c r="E211" s="18">
        <f t="shared" si="22"/>
        <v>176.36746752846662</v>
      </c>
      <c r="F211" s="18">
        <f t="shared" si="20"/>
        <v>244.30189692918117</v>
      </c>
      <c r="G211" s="41" t="str">
        <f t="shared" si="17"/>
        <v>182.75,88.18</v>
      </c>
      <c r="H211" s="20"/>
      <c r="I211" s="20"/>
      <c r="J211" s="3"/>
    </row>
    <row r="212" spans="1:10" ht="12.75">
      <c r="A212" s="3">
        <v>204</v>
      </c>
      <c r="B212" s="18">
        <f t="shared" si="18"/>
        <v>52.05168490778678</v>
      </c>
      <c r="C212" s="39">
        <f t="shared" si="19"/>
        <v>183.21792462407333</v>
      </c>
      <c r="D212" s="18">
        <f t="shared" si="21"/>
        <v>88.5077529117422</v>
      </c>
      <c r="E212" s="18">
        <f t="shared" si="22"/>
        <v>177.0155058234844</v>
      </c>
      <c r="F212" s="18">
        <f t="shared" si="20"/>
        <v>246.10050348743843</v>
      </c>
      <c r="G212" s="41" t="str">
        <f aca="true" t="shared" si="23" ref="G212:G275">CONCATENATE((SUBSTITUTE(TEXT(C212,"#.##0,00"),",",".")),",",(SUBSTITUTE(TEXT(D212,"#.##0,00"),",",".")))</f>
        <v>183.22,88.51</v>
      </c>
      <c r="H212" s="20"/>
      <c r="I212" s="20"/>
      <c r="J212" s="3"/>
    </row>
    <row r="213" spans="1:10" ht="12.75">
      <c r="A213" s="3">
        <v>203</v>
      </c>
      <c r="B213" s="18">
        <f t="shared" si="18"/>
        <v>51.58886277438921</v>
      </c>
      <c r="C213" s="39">
        <f t="shared" si="19"/>
        <v>183.6807467574709</v>
      </c>
      <c r="D213" s="18">
        <f t="shared" si="21"/>
        <v>88.8317720592511</v>
      </c>
      <c r="E213" s="18">
        <f t="shared" si="22"/>
        <v>177.6635441185022</v>
      </c>
      <c r="F213" s="18">
        <f t="shared" si="20"/>
        <v>247.90570666191834</v>
      </c>
      <c r="G213" s="41" t="str">
        <f t="shared" si="23"/>
        <v>183.68,88.83</v>
      </c>
      <c r="H213" s="20"/>
      <c r="I213" s="20"/>
      <c r="J213" s="3"/>
    </row>
    <row r="214" spans="1:10" ht="12.75">
      <c r="A214" s="3">
        <v>202</v>
      </c>
      <c r="B214" s="18">
        <f t="shared" si="18"/>
        <v>51.128553918338156</v>
      </c>
      <c r="C214" s="39">
        <f t="shared" si="19"/>
        <v>184.14105561352196</v>
      </c>
      <c r="D214" s="18">
        <f t="shared" si="21"/>
        <v>89.15579120675999</v>
      </c>
      <c r="E214" s="18">
        <f t="shared" si="22"/>
        <v>178.31158241351997</v>
      </c>
      <c r="F214" s="18">
        <f t="shared" si="20"/>
        <v>249.71750645262102</v>
      </c>
      <c r="G214" s="41" t="str">
        <f t="shared" si="23"/>
        <v>184.14,89.16</v>
      </c>
      <c r="H214" s="20"/>
      <c r="I214" s="20"/>
      <c r="J214" s="3"/>
    </row>
    <row r="215" spans="1:10" ht="12.75">
      <c r="A215" s="3">
        <v>201</v>
      </c>
      <c r="B215" s="18">
        <f t="shared" si="18"/>
        <v>50.67074461002208</v>
      </c>
      <c r="C215" s="39">
        <f t="shared" si="19"/>
        <v>184.59886492183801</v>
      </c>
      <c r="D215" s="18">
        <f t="shared" si="21"/>
        <v>89.47981035426886</v>
      </c>
      <c r="E215" s="18">
        <f t="shared" si="22"/>
        <v>178.95962070853773</v>
      </c>
      <c r="F215" s="18">
        <f t="shared" si="20"/>
        <v>251.5359028595463</v>
      </c>
      <c r="G215" s="41" t="str">
        <f t="shared" si="23"/>
        <v>184.60,89.48</v>
      </c>
      <c r="H215" s="20"/>
      <c r="I215" s="20"/>
      <c r="J215" s="3"/>
    </row>
    <row r="216" spans="1:10" ht="12.75">
      <c r="A216" s="3">
        <v>200</v>
      </c>
      <c r="B216" s="18">
        <f t="shared" si="18"/>
        <v>50.21542129316208</v>
      </c>
      <c r="C216" s="39">
        <f t="shared" si="19"/>
        <v>185.05418823869803</v>
      </c>
      <c r="D216" s="18">
        <f t="shared" si="21"/>
        <v>89.80382950177776</v>
      </c>
      <c r="E216" s="18">
        <f t="shared" si="22"/>
        <v>179.6076590035555</v>
      </c>
      <c r="F216" s="18">
        <f t="shared" si="20"/>
        <v>253.3608958826944</v>
      </c>
      <c r="G216" s="41" t="str">
        <f t="shared" si="23"/>
        <v>185.05,89.80</v>
      </c>
      <c r="H216" s="20"/>
      <c r="I216" s="20"/>
      <c r="J216" s="3"/>
    </row>
    <row r="217" spans="1:10" ht="12.75">
      <c r="A217" s="3">
        <v>199</v>
      </c>
      <c r="B217" s="18">
        <f t="shared" si="18"/>
        <v>49.76257058262652</v>
      </c>
      <c r="C217" s="39">
        <f t="shared" si="19"/>
        <v>185.5070389492336</v>
      </c>
      <c r="D217" s="18">
        <f t="shared" si="21"/>
        <v>90.12784864928665</v>
      </c>
      <c r="E217" s="18">
        <f t="shared" si="22"/>
        <v>180.2556972985733</v>
      </c>
      <c r="F217" s="18">
        <f t="shared" si="20"/>
        <v>255.19248552206514</v>
      </c>
      <c r="G217" s="41" t="str">
        <f t="shared" si="23"/>
        <v>185.51,90.13</v>
      </c>
      <c r="H217" s="20"/>
      <c r="I217" s="20"/>
      <c r="J217" s="3"/>
    </row>
    <row r="218" spans="1:10" ht="12.75">
      <c r="A218" s="3">
        <v>198</v>
      </c>
      <c r="B218" s="18">
        <f t="shared" si="18"/>
        <v>49.312179262290144</v>
      </c>
      <c r="C218" s="39">
        <f t="shared" si="19"/>
        <v>185.95743026956995</v>
      </c>
      <c r="D218" s="18">
        <f t="shared" si="21"/>
        <v>90.45186779679554</v>
      </c>
      <c r="E218" s="18">
        <f t="shared" si="22"/>
        <v>180.90373559359108</v>
      </c>
      <c r="F218" s="18">
        <f t="shared" si="20"/>
        <v>257.03067177765865</v>
      </c>
      <c r="G218" s="41" t="str">
        <f t="shared" si="23"/>
        <v>185.96,90.45</v>
      </c>
      <c r="H218" s="20"/>
      <c r="I218" s="20"/>
      <c r="J218" s="3"/>
    </row>
    <row r="219" spans="1:10" ht="12.75">
      <c r="A219" s="3">
        <v>197</v>
      </c>
      <c r="B219" s="18">
        <f t="shared" si="18"/>
        <v>48.86423428293676</v>
      </c>
      <c r="C219" s="39">
        <f t="shared" si="19"/>
        <v>186.40537524892335</v>
      </c>
      <c r="D219" s="18">
        <f t="shared" si="21"/>
        <v>90.77588694430443</v>
      </c>
      <c r="E219" s="18">
        <f t="shared" si="22"/>
        <v>181.55177388860886</v>
      </c>
      <c r="F219" s="18">
        <f t="shared" si="20"/>
        <v>258.8754546494748</v>
      </c>
      <c r="G219" s="41" t="str">
        <f t="shared" si="23"/>
        <v>186.41,90.78</v>
      </c>
      <c r="H219" s="20"/>
      <c r="I219" s="20"/>
      <c r="J219" s="3"/>
    </row>
    <row r="220" spans="1:10" ht="12.75">
      <c r="A220" s="3">
        <v>196</v>
      </c>
      <c r="B220" s="18">
        <f t="shared" si="18"/>
        <v>48.418722760205185</v>
      </c>
      <c r="C220" s="39">
        <f t="shared" si="19"/>
        <v>186.85088677165493</v>
      </c>
      <c r="D220" s="18">
        <f t="shared" si="21"/>
        <v>91.09990609181331</v>
      </c>
      <c r="E220" s="18">
        <f t="shared" si="22"/>
        <v>182.19981218362662</v>
      </c>
      <c r="F220" s="18">
        <f t="shared" si="20"/>
        <v>260.7268341375136</v>
      </c>
      <c r="G220" s="41" t="str">
        <f t="shared" si="23"/>
        <v>186.85,91.10</v>
      </c>
      <c r="H220" s="20"/>
      <c r="I220" s="20"/>
      <c r="J220" s="3"/>
    </row>
    <row r="221" spans="1:10" ht="12.75">
      <c r="A221" s="3">
        <v>195</v>
      </c>
      <c r="B221" s="18">
        <f t="shared" si="18"/>
        <v>47.975631972576636</v>
      </c>
      <c r="C221" s="39">
        <f t="shared" si="19"/>
        <v>187.29397755928346</v>
      </c>
      <c r="D221" s="18">
        <f t="shared" si="21"/>
        <v>91.4239252393222</v>
      </c>
      <c r="E221" s="18">
        <f t="shared" si="22"/>
        <v>182.8478504786444</v>
      </c>
      <c r="F221" s="18">
        <f t="shared" si="20"/>
        <v>262.58481024177524</v>
      </c>
      <c r="G221" s="41" t="str">
        <f t="shared" si="23"/>
        <v>187.29,91.42</v>
      </c>
      <c r="H221" s="20"/>
      <c r="I221" s="20"/>
      <c r="J221" s="3"/>
    </row>
    <row r="222" spans="1:10" ht="12.75">
      <c r="A222" s="3">
        <v>194</v>
      </c>
      <c r="B222" s="18">
        <f t="shared" si="18"/>
        <v>47.53494935940421</v>
      </c>
      <c r="C222" s="39">
        <f t="shared" si="19"/>
        <v>187.7346601724559</v>
      </c>
      <c r="D222" s="18">
        <f t="shared" si="21"/>
        <v>91.74794438683108</v>
      </c>
      <c r="E222" s="18">
        <f t="shared" si="22"/>
        <v>183.49588877366216</v>
      </c>
      <c r="F222" s="18">
        <f t="shared" si="20"/>
        <v>264.44938296225945</v>
      </c>
      <c r="G222" s="41" t="str">
        <f t="shared" si="23"/>
        <v>187.73,91.75</v>
      </c>
      <c r="H222" s="20"/>
      <c r="I222" s="20"/>
      <c r="J222" s="3"/>
    </row>
    <row r="223" spans="1:10" ht="12.75">
      <c r="A223" s="3">
        <v>193</v>
      </c>
      <c r="B223" s="18">
        <f t="shared" si="18"/>
        <v>47.09666251898233</v>
      </c>
      <c r="C223" s="39">
        <f t="shared" si="19"/>
        <v>188.17294701287778</v>
      </c>
      <c r="D223" s="18">
        <f t="shared" si="21"/>
        <v>92.07196353433997</v>
      </c>
      <c r="E223" s="18">
        <f t="shared" si="22"/>
        <v>184.14392706867994</v>
      </c>
      <c r="F223" s="18">
        <f t="shared" si="20"/>
        <v>266.3205522989665</v>
      </c>
      <c r="G223" s="41" t="str">
        <f t="shared" si="23"/>
        <v>188.17,92.07</v>
      </c>
      <c r="H223" s="20"/>
      <c r="I223" s="20"/>
      <c r="J223" s="3"/>
    </row>
    <row r="224" spans="1:10" ht="12.75">
      <c r="A224" s="3">
        <v>192</v>
      </c>
      <c r="B224" s="18">
        <f t="shared" si="18"/>
        <v>46.66075920665604</v>
      </c>
      <c r="C224" s="39">
        <f t="shared" si="19"/>
        <v>188.60885032520406</v>
      </c>
      <c r="D224" s="18">
        <f t="shared" si="21"/>
        <v>92.39598268184886</v>
      </c>
      <c r="E224" s="18">
        <f t="shared" si="22"/>
        <v>184.79196536369773</v>
      </c>
      <c r="F224" s="18">
        <f t="shared" si="20"/>
        <v>268.1983182518962</v>
      </c>
      <c r="G224" s="41" t="str">
        <f t="shared" si="23"/>
        <v>188.61,92.40</v>
      </c>
      <c r="H224" s="20"/>
      <c r="I224" s="20"/>
      <c r="J224" s="3"/>
    </row>
    <row r="225" spans="1:10" ht="12.75">
      <c r="A225" s="3">
        <v>191</v>
      </c>
      <c r="B225" s="18">
        <f t="shared" si="18"/>
        <v>46.22722733296992</v>
      </c>
      <c r="C225" s="39">
        <f t="shared" si="19"/>
        <v>189.0423821988902</v>
      </c>
      <c r="D225" s="18">
        <f t="shared" si="21"/>
        <v>92.72000182935776</v>
      </c>
      <c r="E225" s="18">
        <f t="shared" si="22"/>
        <v>185.4400036587155</v>
      </c>
      <c r="F225" s="18">
        <f t="shared" si="20"/>
        <v>270.08268082104865</v>
      </c>
      <c r="G225" s="41" t="str">
        <f t="shared" si="23"/>
        <v>189.04,92.72</v>
      </c>
      <c r="H225" s="20"/>
      <c r="I225" s="20"/>
      <c r="J225" s="3"/>
    </row>
    <row r="226" spans="1:10" ht="12.75">
      <c r="A226" s="3">
        <v>190</v>
      </c>
      <c r="B226" s="18">
        <f t="shared" si="18"/>
        <v>45.796054961855305</v>
      </c>
      <c r="C226" s="39">
        <f t="shared" si="19"/>
        <v>189.4735545700048</v>
      </c>
      <c r="D226" s="18">
        <f t="shared" si="21"/>
        <v>93.04402097686665</v>
      </c>
      <c r="E226" s="18">
        <f t="shared" si="22"/>
        <v>186.0880419537333</v>
      </c>
      <c r="F226" s="18">
        <f t="shared" si="20"/>
        <v>271.97364000642375</v>
      </c>
      <c r="G226" s="41" t="str">
        <f t="shared" si="23"/>
        <v>189.47,93.04</v>
      </c>
      <c r="H226" s="20"/>
      <c r="I226" s="20"/>
      <c r="J226" s="3"/>
    </row>
    <row r="227" spans="1:10" ht="12.75">
      <c r="A227" s="3">
        <v>189</v>
      </c>
      <c r="B227" s="18">
        <f t="shared" si="18"/>
        <v>45.367230308854644</v>
      </c>
      <c r="C227" s="39">
        <f t="shared" si="19"/>
        <v>189.90237922300548</v>
      </c>
      <c r="D227" s="18">
        <f t="shared" si="21"/>
        <v>93.36804012437554</v>
      </c>
      <c r="E227" s="18">
        <f t="shared" si="22"/>
        <v>186.73608024875108</v>
      </c>
      <c r="F227" s="18">
        <f t="shared" si="20"/>
        <v>273.8711958080216</v>
      </c>
      <c r="G227" s="41" t="str">
        <f t="shared" si="23"/>
        <v>189.90,93.37</v>
      </c>
      <c r="H227" s="20"/>
      <c r="I227" s="20"/>
      <c r="J227" s="3"/>
    </row>
    <row r="228" spans="1:10" ht="12.75">
      <c r="A228" s="3">
        <v>188</v>
      </c>
      <c r="B228" s="18">
        <f t="shared" si="18"/>
        <v>44.94074173938412</v>
      </c>
      <c r="C228" s="39">
        <f t="shared" si="19"/>
        <v>190.328867792476</v>
      </c>
      <c r="D228" s="18">
        <f t="shared" si="21"/>
        <v>93.69205927188443</v>
      </c>
      <c r="E228" s="18">
        <f t="shared" si="22"/>
        <v>187.38411854376886</v>
      </c>
      <c r="F228" s="18">
        <f t="shared" si="20"/>
        <v>275.77534822584215</v>
      </c>
      <c r="G228" s="41" t="str">
        <f t="shared" si="23"/>
        <v>190.33,93.69</v>
      </c>
      <c r="H228" s="20"/>
      <c r="I228" s="20"/>
      <c r="J228" s="3"/>
    </row>
    <row r="229" spans="1:10" ht="12.75">
      <c r="A229" s="3">
        <v>187</v>
      </c>
      <c r="B229" s="18">
        <f t="shared" si="18"/>
        <v>44.516577767032175</v>
      </c>
      <c r="C229" s="39">
        <f t="shared" si="19"/>
        <v>190.75303176482794</v>
      </c>
      <c r="D229" s="18">
        <f t="shared" si="21"/>
        <v>94.01607841939331</v>
      </c>
      <c r="E229" s="18">
        <f t="shared" si="22"/>
        <v>188.03215683878662</v>
      </c>
      <c r="F229" s="18">
        <f t="shared" si="20"/>
        <v>277.68609725988534</v>
      </c>
      <c r="G229" s="41" t="str">
        <f t="shared" si="23"/>
        <v>190.75,94.02</v>
      </c>
      <c r="H229" s="20"/>
      <c r="I229" s="20"/>
      <c r="J229" s="3"/>
    </row>
    <row r="230" spans="1:10" ht="12.75">
      <c r="A230" s="3">
        <v>186</v>
      </c>
      <c r="B230" s="18">
        <f t="shared" si="18"/>
        <v>44.094727051893884</v>
      </c>
      <c r="C230" s="39">
        <f t="shared" si="19"/>
        <v>191.17488247996624</v>
      </c>
      <c r="D230" s="18">
        <f t="shared" si="21"/>
        <v>94.3400975669022</v>
      </c>
      <c r="E230" s="18">
        <f t="shared" si="22"/>
        <v>188.6801951338044</v>
      </c>
      <c r="F230" s="18">
        <f t="shared" si="20"/>
        <v>279.6034429101512</v>
      </c>
      <c r="G230" s="41" t="str">
        <f t="shared" si="23"/>
        <v>191.17,94.34</v>
      </c>
      <c r="H230" s="20"/>
      <c r="I230" s="20"/>
      <c r="J230" s="3"/>
    </row>
    <row r="231" spans="1:10" ht="12.75">
      <c r="A231" s="3">
        <v>185</v>
      </c>
      <c r="B231" s="18">
        <f t="shared" si="18"/>
        <v>43.67517839894134</v>
      </c>
      <c r="C231" s="39">
        <f t="shared" si="19"/>
        <v>191.59443113291877</v>
      </c>
      <c r="D231" s="18">
        <f t="shared" si="21"/>
        <v>94.66411671441108</v>
      </c>
      <c r="E231" s="18">
        <f t="shared" si="22"/>
        <v>189.32823342882216</v>
      </c>
      <c r="F231" s="18">
        <f t="shared" si="20"/>
        <v>281.5273851766398</v>
      </c>
      <c r="G231" s="41" t="str">
        <f t="shared" si="23"/>
        <v>191.59,94.66</v>
      </c>
      <c r="H231" s="20"/>
      <c r="I231" s="20"/>
      <c r="J231" s="3"/>
    </row>
    <row r="232" spans="1:10" ht="12.75">
      <c r="A232" s="3">
        <v>184</v>
      </c>
      <c r="B232" s="18">
        <f t="shared" si="18"/>
        <v>43.25792075642798</v>
      </c>
      <c r="C232" s="39">
        <f t="shared" si="19"/>
        <v>192.01168877543213</v>
      </c>
      <c r="D232" s="18">
        <f t="shared" si="21"/>
        <v>94.98813586191997</v>
      </c>
      <c r="E232" s="18">
        <f t="shared" si="22"/>
        <v>189.97627172383994</v>
      </c>
      <c r="F232" s="18">
        <f t="shared" si="20"/>
        <v>283.4579240593512</v>
      </c>
      <c r="G232" s="41" t="str">
        <f t="shared" si="23"/>
        <v>192.01,94.99</v>
      </c>
      <c r="H232" s="20"/>
      <c r="I232" s="20"/>
      <c r="J232" s="3"/>
    </row>
    <row r="233" spans="1:10" ht="12.75">
      <c r="A233" s="3">
        <v>183</v>
      </c>
      <c r="B233" s="18">
        <f t="shared" si="18"/>
        <v>42.842943214328116</v>
      </c>
      <c r="C233" s="39">
        <f t="shared" si="19"/>
        <v>192.426666317532</v>
      </c>
      <c r="D233" s="18">
        <f t="shared" si="21"/>
        <v>95.31215500942886</v>
      </c>
      <c r="E233" s="18">
        <f t="shared" si="22"/>
        <v>190.62431001885773</v>
      </c>
      <c r="F233" s="18">
        <f t="shared" si="20"/>
        <v>285.3950595582853</v>
      </c>
      <c r="G233" s="41" t="str">
        <f t="shared" si="23"/>
        <v>192.43,95.31</v>
      </c>
      <c r="H233" s="20"/>
      <c r="I233" s="20"/>
      <c r="J233" s="3"/>
    </row>
    <row r="234" spans="1:10" ht="12.75">
      <c r="A234" s="3">
        <v>182</v>
      </c>
      <c r="B234" s="18">
        <f t="shared" si="18"/>
        <v>42.43023500280947</v>
      </c>
      <c r="C234" s="39">
        <f t="shared" si="19"/>
        <v>192.83937452905064</v>
      </c>
      <c r="D234" s="18">
        <f t="shared" si="21"/>
        <v>95.63617415693776</v>
      </c>
      <c r="E234" s="18">
        <f t="shared" si="22"/>
        <v>191.2723483138755</v>
      </c>
      <c r="F234" s="18">
        <f t="shared" si="20"/>
        <v>287.3387916734421</v>
      </c>
      <c r="G234" s="41" t="str">
        <f t="shared" si="23"/>
        <v>192.84,95.64</v>
      </c>
      <c r="H234" s="20"/>
      <c r="I234" s="20"/>
      <c r="J234" s="3"/>
    </row>
    <row r="235" spans="1:10" ht="12.75">
      <c r="A235" s="3">
        <v>181</v>
      </c>
      <c r="B235" s="18">
        <f t="shared" si="18"/>
        <v>42.01978549073938</v>
      </c>
      <c r="C235" s="39">
        <f t="shared" si="19"/>
        <v>193.24982404112075</v>
      </c>
      <c r="D235" s="18">
        <f t="shared" si="21"/>
        <v>95.96019330444665</v>
      </c>
      <c r="E235" s="18">
        <f t="shared" si="22"/>
        <v>191.9203866088933</v>
      </c>
      <c r="F235" s="18">
        <f t="shared" si="20"/>
        <v>289.2891204048216</v>
      </c>
      <c r="G235" s="41" t="str">
        <f t="shared" si="23"/>
        <v>193.25,95.96</v>
      </c>
      <c r="H235" s="20"/>
      <c r="I235" s="20"/>
      <c r="J235" s="3"/>
    </row>
    <row r="236" spans="1:10" ht="12.75">
      <c r="A236" s="3">
        <v>180</v>
      </c>
      <c r="B236" s="18">
        <f t="shared" si="18"/>
        <v>41.6115841842237</v>
      </c>
      <c r="C236" s="39">
        <f t="shared" si="19"/>
        <v>193.6580253476364</v>
      </c>
      <c r="D236" s="18">
        <f t="shared" si="21"/>
        <v>96.28421245195554</v>
      </c>
      <c r="E236" s="18">
        <f t="shared" si="22"/>
        <v>192.56842490391108</v>
      </c>
      <c r="F236" s="18">
        <f t="shared" si="20"/>
        <v>291.24604575242375</v>
      </c>
      <c r="G236" s="41" t="str">
        <f t="shared" si="23"/>
        <v>193.66,96.28</v>
      </c>
      <c r="H236" s="20"/>
      <c r="I236" s="20"/>
      <c r="J236" s="3"/>
    </row>
    <row r="237" spans="1:10" ht="12.75">
      <c r="A237" s="3">
        <v>179</v>
      </c>
      <c r="B237" s="18">
        <f t="shared" si="18"/>
        <v>41.20562072517748</v>
      </c>
      <c r="C237" s="39">
        <f t="shared" si="19"/>
        <v>194.06398880668263</v>
      </c>
      <c r="D237" s="18">
        <f t="shared" si="21"/>
        <v>96.60823159946443</v>
      </c>
      <c r="E237" s="18">
        <f t="shared" si="22"/>
        <v>193.21646319892886</v>
      </c>
      <c r="F237" s="18">
        <f t="shared" si="20"/>
        <v>293.20956771624867</v>
      </c>
      <c r="G237" s="41" t="str">
        <f t="shared" si="23"/>
        <v>194.06,96.61</v>
      </c>
      <c r="H237" s="20"/>
      <c r="I237" s="20"/>
      <c r="J237" s="3"/>
    </row>
    <row r="238" spans="1:10" ht="12.75">
      <c r="A238" s="3">
        <v>178</v>
      </c>
      <c r="B238" s="18">
        <f t="shared" si="18"/>
        <v>40.801884889928644</v>
      </c>
      <c r="C238" s="39">
        <f t="shared" si="19"/>
        <v>194.46772464193145</v>
      </c>
      <c r="D238" s="18">
        <f t="shared" si="21"/>
        <v>96.93225074697331</v>
      </c>
      <c r="E238" s="18">
        <f t="shared" si="22"/>
        <v>193.86450149394662</v>
      </c>
      <c r="F238" s="18">
        <f t="shared" si="20"/>
        <v>295.1796862962962</v>
      </c>
      <c r="G238" s="41" t="str">
        <f t="shared" si="23"/>
        <v>194.47,96.93</v>
      </c>
      <c r="H238" s="20"/>
      <c r="I238" s="20"/>
      <c r="J238" s="3"/>
    </row>
    <row r="239" spans="1:10" ht="12.75">
      <c r="A239" s="3">
        <v>177</v>
      </c>
      <c r="B239" s="18">
        <f t="shared" si="18"/>
        <v>40.400366587851465</v>
      </c>
      <c r="C239" s="39">
        <f t="shared" si="19"/>
        <v>194.86924294400865</v>
      </c>
      <c r="D239" s="18">
        <f t="shared" si="21"/>
        <v>97.2562698944822</v>
      </c>
      <c r="E239" s="18">
        <f t="shared" si="22"/>
        <v>194.5125397889644</v>
      </c>
      <c r="F239" s="18">
        <f t="shared" si="20"/>
        <v>297.1564014925665</v>
      </c>
      <c r="G239" s="41" t="str">
        <f t="shared" si="23"/>
        <v>194.87,97.26</v>
      </c>
      <c r="H239" s="20"/>
      <c r="I239" s="20"/>
      <c r="J239" s="3"/>
    </row>
    <row r="240" spans="1:10" ht="12.75">
      <c r="A240" s="3">
        <v>176</v>
      </c>
      <c r="B240" s="18">
        <f t="shared" si="18"/>
        <v>40.00105586003255</v>
      </c>
      <c r="C240" s="39">
        <f t="shared" si="19"/>
        <v>195.26855367182756</v>
      </c>
      <c r="D240" s="18">
        <f t="shared" si="21"/>
        <v>97.58028904199108</v>
      </c>
      <c r="E240" s="18">
        <f t="shared" si="22"/>
        <v>195.16057808398216</v>
      </c>
      <c r="F240" s="18">
        <f t="shared" si="20"/>
        <v>299.1397133050594</v>
      </c>
      <c r="G240" s="41" t="str">
        <f t="shared" si="23"/>
        <v>195.27,97.58</v>
      </c>
      <c r="H240" s="20"/>
      <c r="I240" s="20"/>
      <c r="J240" s="3"/>
    </row>
    <row r="241" spans="1:10" ht="12.75">
      <c r="A241" s="3">
        <v>175</v>
      </c>
      <c r="B241" s="18">
        <f t="shared" si="18"/>
        <v>39.603942877966205</v>
      </c>
      <c r="C241" s="39">
        <f t="shared" si="19"/>
        <v>195.6656666538939</v>
      </c>
      <c r="D241" s="18">
        <f t="shared" si="21"/>
        <v>97.90430818949997</v>
      </c>
      <c r="E241" s="18">
        <f t="shared" si="22"/>
        <v>195.80861637899994</v>
      </c>
      <c r="F241" s="18">
        <f t="shared" si="20"/>
        <v>301.12962173377514</v>
      </c>
      <c r="G241" s="41" t="str">
        <f t="shared" si="23"/>
        <v>195.67,97.90</v>
      </c>
      <c r="H241" s="20"/>
      <c r="I241" s="20"/>
      <c r="J241" s="3"/>
    </row>
    <row r="242" spans="1:10" ht="12.75">
      <c r="A242" s="3">
        <v>174</v>
      </c>
      <c r="B242" s="18">
        <f t="shared" si="18"/>
        <v>39.20901794228065</v>
      </c>
      <c r="C242" s="39">
        <f t="shared" si="19"/>
        <v>196.06059158957947</v>
      </c>
      <c r="D242" s="18">
        <f t="shared" si="21"/>
        <v>98.22832733700886</v>
      </c>
      <c r="E242" s="18">
        <f t="shared" si="22"/>
        <v>196.45665467401773</v>
      </c>
      <c r="F242" s="18">
        <f t="shared" si="20"/>
        <v>303.12612677871357</v>
      </c>
      <c r="G242" s="41" t="str">
        <f t="shared" si="23"/>
        <v>196.06,98.23</v>
      </c>
      <c r="H242" s="20"/>
      <c r="I242" s="20"/>
      <c r="J242" s="3"/>
    </row>
    <row r="243" spans="1:10" ht="12.75">
      <c r="A243" s="3">
        <v>173</v>
      </c>
      <c r="B243" s="18">
        <f t="shared" si="18"/>
        <v>38.816271481493686</v>
      </c>
      <c r="C243" s="39">
        <f t="shared" si="19"/>
        <v>196.45333805036643</v>
      </c>
      <c r="D243" s="18">
        <f t="shared" si="21"/>
        <v>98.55234648451776</v>
      </c>
      <c r="E243" s="18">
        <f t="shared" si="22"/>
        <v>197.1046929690355</v>
      </c>
      <c r="F243" s="18">
        <f t="shared" si="20"/>
        <v>305.12922843987474</v>
      </c>
      <c r="G243" s="41" t="str">
        <f t="shared" si="23"/>
        <v>196.45,98.55</v>
      </c>
      <c r="H243" s="20"/>
      <c r="I243" s="20"/>
      <c r="J243" s="3"/>
    </row>
    <row r="244" spans="1:10" ht="12.75">
      <c r="A244" s="3">
        <v>172</v>
      </c>
      <c r="B244" s="18">
        <f t="shared" si="18"/>
        <v>38.42569405079806</v>
      </c>
      <c r="C244" s="39">
        <f t="shared" si="19"/>
        <v>196.84391548106206</v>
      </c>
      <c r="D244" s="18">
        <f t="shared" si="21"/>
        <v>98.87636563202665</v>
      </c>
      <c r="E244" s="18">
        <f t="shared" si="22"/>
        <v>197.7527312640533</v>
      </c>
      <c r="F244" s="18">
        <f t="shared" si="20"/>
        <v>307.1389267172586</v>
      </c>
      <c r="G244" s="41" t="str">
        <f t="shared" si="23"/>
        <v>196.84,98.88</v>
      </c>
      <c r="H244" s="20"/>
      <c r="I244" s="20"/>
      <c r="J244" s="3"/>
    </row>
    <row r="245" spans="1:10" ht="12.75">
      <c r="A245" s="3">
        <v>171</v>
      </c>
      <c r="B245" s="18">
        <f t="shared" si="18"/>
        <v>38.0372763308756</v>
      </c>
      <c r="C245" s="39">
        <f t="shared" si="19"/>
        <v>197.2323332009845</v>
      </c>
      <c r="D245" s="18">
        <f t="shared" si="21"/>
        <v>99.20038477953554</v>
      </c>
      <c r="E245" s="18">
        <f t="shared" si="22"/>
        <v>198.40076955907108</v>
      </c>
      <c r="F245" s="18">
        <f t="shared" si="20"/>
        <v>309.15522161086506</v>
      </c>
      <c r="G245" s="41" t="str">
        <f t="shared" si="23"/>
        <v>197.23,99.20</v>
      </c>
      <c r="H245" s="20"/>
      <c r="I245" s="20"/>
      <c r="J245" s="3"/>
    </row>
    <row r="246" spans="1:10" ht="12.75">
      <c r="A246" s="3">
        <v>170</v>
      </c>
      <c r="B246" s="18">
        <f t="shared" si="18"/>
        <v>37.651009126740206</v>
      </c>
      <c r="C246" s="39">
        <f t="shared" si="19"/>
        <v>197.6186004051199</v>
      </c>
      <c r="D246" s="18">
        <f t="shared" si="21"/>
        <v>99.52440392704442</v>
      </c>
      <c r="E246" s="18">
        <f t="shared" si="22"/>
        <v>199.04880785408884</v>
      </c>
      <c r="F246" s="18">
        <f t="shared" si="20"/>
        <v>311.17811312069426</v>
      </c>
      <c r="G246" s="41" t="str">
        <f t="shared" si="23"/>
        <v>197.62,99.52</v>
      </c>
      <c r="H246" s="20"/>
      <c r="I246" s="20"/>
      <c r="J246" s="3"/>
    </row>
    <row r="247" spans="1:10" ht="12.75">
      <c r="A247" s="3">
        <v>169</v>
      </c>
      <c r="B247" s="18">
        <f t="shared" si="18"/>
        <v>37.26688336660958</v>
      </c>
      <c r="C247" s="39">
        <f t="shared" si="19"/>
        <v>198.00272616525052</v>
      </c>
      <c r="D247" s="18">
        <f t="shared" si="21"/>
        <v>99.84842307455331</v>
      </c>
      <c r="E247" s="18">
        <f t="shared" si="22"/>
        <v>199.69684614910662</v>
      </c>
      <c r="F247" s="18">
        <f t="shared" si="20"/>
        <v>313.2076012467462</v>
      </c>
      <c r="G247" s="41" t="str">
        <f t="shared" si="23"/>
        <v>198.00,99.85</v>
      </c>
      <c r="H247" s="20"/>
      <c r="I247" s="20"/>
      <c r="J247" s="3"/>
    </row>
    <row r="248" spans="1:10" ht="12.75">
      <c r="A248" s="3">
        <v>168</v>
      </c>
      <c r="B248" s="18">
        <f t="shared" si="18"/>
        <v>36.88489010080468</v>
      </c>
      <c r="C248" s="39">
        <f t="shared" si="19"/>
        <v>198.38471943105543</v>
      </c>
      <c r="D248" s="18">
        <f t="shared" si="21"/>
        <v>100.17244222206219</v>
      </c>
      <c r="E248" s="18">
        <f t="shared" si="22"/>
        <v>200.34488444412438</v>
      </c>
      <c r="F248" s="18">
        <f t="shared" si="20"/>
        <v>315.24368598902083</v>
      </c>
      <c r="G248" s="41" t="str">
        <f t="shared" si="23"/>
        <v>198.38,100.17</v>
      </c>
      <c r="H248" s="20"/>
      <c r="I248" s="20"/>
      <c r="J248" s="3"/>
    </row>
    <row r="249" spans="1:10" ht="12.75">
      <c r="A249" s="3">
        <v>167</v>
      </c>
      <c r="B249" s="18">
        <f t="shared" si="18"/>
        <v>36.505020500677034</v>
      </c>
      <c r="C249" s="39">
        <f t="shared" si="19"/>
        <v>198.76458903118308</v>
      </c>
      <c r="D249" s="18">
        <f t="shared" si="21"/>
        <v>100.49646136957108</v>
      </c>
      <c r="E249" s="18">
        <f t="shared" si="22"/>
        <v>200.99292273914216</v>
      </c>
      <c r="F249" s="18">
        <f t="shared" si="20"/>
        <v>317.28636734751825</v>
      </c>
      <c r="G249" s="41" t="str">
        <f t="shared" si="23"/>
        <v>198.76,100.50</v>
      </c>
      <c r="H249" s="20"/>
      <c r="I249" s="20"/>
      <c r="J249" s="3"/>
    </row>
    <row r="250" spans="1:10" ht="12.75">
      <c r="A250" s="3">
        <v>166</v>
      </c>
      <c r="B250" s="18">
        <f t="shared" si="18"/>
        <v>36.12726585756424</v>
      </c>
      <c r="C250" s="39">
        <f t="shared" si="19"/>
        <v>199.1423436742959</v>
      </c>
      <c r="D250" s="18">
        <f t="shared" si="21"/>
        <v>100.82048051707997</v>
      </c>
      <c r="E250" s="18">
        <f t="shared" si="22"/>
        <v>201.64096103415994</v>
      </c>
      <c r="F250" s="18">
        <f t="shared" si="20"/>
        <v>319.3356453222383</v>
      </c>
      <c r="G250" s="41" t="str">
        <f t="shared" si="23"/>
        <v>199.14,100.82</v>
      </c>
      <c r="H250" s="20"/>
      <c r="I250" s="20"/>
      <c r="J250" s="3"/>
    </row>
    <row r="251" spans="1:10" ht="12.75">
      <c r="A251" s="3">
        <v>165</v>
      </c>
      <c r="B251" s="18">
        <f t="shared" si="18"/>
        <v>35.75161758177197</v>
      </c>
      <c r="C251" s="39">
        <f t="shared" si="19"/>
        <v>199.51799195008815</v>
      </c>
      <c r="D251" s="18">
        <f t="shared" si="21"/>
        <v>101.14449966458886</v>
      </c>
      <c r="E251" s="18">
        <f t="shared" si="22"/>
        <v>202.28899932917773</v>
      </c>
      <c r="F251" s="18">
        <f t="shared" si="20"/>
        <v>321.39151991318107</v>
      </c>
      <c r="G251" s="41" t="str">
        <f t="shared" si="23"/>
        <v>199.52,101.14</v>
      </c>
      <c r="H251" s="20"/>
      <c r="I251" s="20"/>
      <c r="J251" s="3"/>
    </row>
    <row r="252" spans="1:10" ht="12.75">
      <c r="A252" s="3">
        <v>164</v>
      </c>
      <c r="B252" s="18">
        <f t="shared" si="18"/>
        <v>35.37806720158356</v>
      </c>
      <c r="C252" s="39">
        <f t="shared" si="19"/>
        <v>199.89154233027654</v>
      </c>
      <c r="D252" s="18">
        <f t="shared" si="21"/>
        <v>101.46851881209776</v>
      </c>
      <c r="E252" s="18">
        <f t="shared" si="22"/>
        <v>202.9370376241955</v>
      </c>
      <c r="F252" s="18">
        <f t="shared" si="20"/>
        <v>323.4539911203466</v>
      </c>
      <c r="G252" s="41" t="str">
        <f t="shared" si="23"/>
        <v>199.89,101.47</v>
      </c>
      <c r="H252" s="20"/>
      <c r="I252" s="20"/>
      <c r="J252" s="3"/>
    </row>
    <row r="253" spans="1:10" ht="12.75">
      <c r="A253" s="3">
        <v>163</v>
      </c>
      <c r="B253" s="18">
        <f t="shared" si="18"/>
        <v>35.006606362296566</v>
      </c>
      <c r="C253" s="39">
        <f t="shared" si="19"/>
        <v>200.26300316956355</v>
      </c>
      <c r="D253" s="18">
        <f t="shared" si="21"/>
        <v>101.79253795960665</v>
      </c>
      <c r="E253" s="18">
        <f t="shared" si="22"/>
        <v>203.5850759192133</v>
      </c>
      <c r="F253" s="18">
        <f t="shared" si="20"/>
        <v>325.5230589437348</v>
      </c>
      <c r="G253" s="41" t="str">
        <f t="shared" si="23"/>
        <v>200.26,101.79</v>
      </c>
      <c r="H253" s="20"/>
      <c r="I253" s="20"/>
      <c r="J253" s="3"/>
    </row>
    <row r="254" spans="1:10" ht="12.75">
      <c r="A254" s="3">
        <v>162</v>
      </c>
      <c r="B254" s="18">
        <f t="shared" si="18"/>
        <v>34.63722682528541</v>
      </c>
      <c r="C254" s="39">
        <f t="shared" si="19"/>
        <v>200.6323827065747</v>
      </c>
      <c r="D254" s="18">
        <f t="shared" si="21"/>
        <v>102.11655710711554</v>
      </c>
      <c r="E254" s="18">
        <f t="shared" si="22"/>
        <v>204.23311421423108</v>
      </c>
      <c r="F254" s="18">
        <f t="shared" si="20"/>
        <v>327.59872338334566</v>
      </c>
      <c r="G254" s="41" t="str">
        <f t="shared" si="23"/>
        <v>200.63,102.12</v>
      </c>
      <c r="H254" s="20"/>
      <c r="I254" s="20"/>
      <c r="J254" s="3"/>
    </row>
    <row r="255" spans="1:10" ht="12.75">
      <c r="A255" s="3">
        <v>161</v>
      </c>
      <c r="B255" s="18">
        <f t="shared" si="18"/>
        <v>34.269920467091254</v>
      </c>
      <c r="C255" s="39">
        <f t="shared" si="19"/>
        <v>200.99968906476886</v>
      </c>
      <c r="D255" s="18">
        <f t="shared" si="21"/>
        <v>102.44057625462442</v>
      </c>
      <c r="E255" s="18">
        <f t="shared" si="22"/>
        <v>204.88115250924884</v>
      </c>
      <c r="F255" s="18">
        <f t="shared" si="20"/>
        <v>329.6809844391792</v>
      </c>
      <c r="G255" s="41" t="str">
        <f t="shared" si="23"/>
        <v>201.00,102.44</v>
      </c>
      <c r="H255" s="20"/>
      <c r="I255" s="20"/>
      <c r="J255" s="3"/>
    </row>
    <row r="256" spans="1:10" ht="12.75">
      <c r="A256" s="3">
        <v>160</v>
      </c>
      <c r="B256" s="18">
        <f t="shared" si="18"/>
        <v>33.90467927853746</v>
      </c>
      <c r="C256" s="39">
        <f t="shared" si="19"/>
        <v>201.36493025332265</v>
      </c>
      <c r="D256" s="18">
        <f t="shared" si="21"/>
        <v>102.76459540213331</v>
      </c>
      <c r="E256" s="18">
        <f t="shared" si="22"/>
        <v>205.52919080426662</v>
      </c>
      <c r="F256" s="18">
        <f t="shared" si="20"/>
        <v>331.76984211123556</v>
      </c>
      <c r="G256" s="41" t="str">
        <f t="shared" si="23"/>
        <v>201.36,102.76</v>
      </c>
      <c r="H256" s="20"/>
      <c r="I256" s="20"/>
      <c r="J256" s="3"/>
    </row>
    <row r="257" spans="1:10" ht="12.75">
      <c r="A257" s="3">
        <v>159</v>
      </c>
      <c r="B257" s="18">
        <f t="shared" si="18"/>
        <v>33.54149536387162</v>
      </c>
      <c r="C257" s="39">
        <f t="shared" si="19"/>
        <v>201.7281141679885</v>
      </c>
      <c r="D257" s="18">
        <f t="shared" si="21"/>
        <v>103.08861454964219</v>
      </c>
      <c r="E257" s="18">
        <f t="shared" si="22"/>
        <v>206.17722909928438</v>
      </c>
      <c r="F257" s="18">
        <f t="shared" si="20"/>
        <v>333.8652963995145</v>
      </c>
      <c r="G257" s="41" t="str">
        <f t="shared" si="23"/>
        <v>201.73,103.09</v>
      </c>
      <c r="H257" s="20"/>
      <c r="I257" s="20"/>
      <c r="J257" s="3"/>
    </row>
    <row r="258" spans="1:10" ht="12.75">
      <c r="A258" s="3">
        <v>158</v>
      </c>
      <c r="B258" s="18">
        <f t="shared" si="18"/>
        <v>33.180360939933394</v>
      </c>
      <c r="C258" s="39">
        <f t="shared" si="19"/>
        <v>202.08924859192672</v>
      </c>
      <c r="D258" s="18">
        <f t="shared" si="21"/>
        <v>103.41263369715108</v>
      </c>
      <c r="E258" s="18">
        <f t="shared" si="22"/>
        <v>206.82526739430216</v>
      </c>
      <c r="F258" s="18">
        <f t="shared" si="20"/>
        <v>335.96734730401624</v>
      </c>
      <c r="G258" s="41" t="str">
        <f t="shared" si="23"/>
        <v>202.09,103.41</v>
      </c>
      <c r="H258" s="20"/>
      <c r="I258" s="20"/>
      <c r="J258" s="3"/>
    </row>
    <row r="259" spans="1:10" ht="12.75">
      <c r="A259" s="3">
        <v>157</v>
      </c>
      <c r="B259" s="18">
        <f t="shared" si="18"/>
        <v>32.82126833534811</v>
      </c>
      <c r="C259" s="39">
        <f t="shared" si="19"/>
        <v>202.448341196512</v>
      </c>
      <c r="D259" s="18">
        <f t="shared" si="21"/>
        <v>103.73665284465997</v>
      </c>
      <c r="E259" s="18">
        <f t="shared" si="22"/>
        <v>207.47330568931994</v>
      </c>
      <c r="F259" s="18">
        <f t="shared" si="20"/>
        <v>338.07599482474063</v>
      </c>
      <c r="G259" s="41" t="str">
        <f t="shared" si="23"/>
        <v>202.45,103.74</v>
      </c>
      <c r="H259" s="20"/>
      <c r="I259" s="20"/>
      <c r="J259" s="3"/>
    </row>
    <row r="260" spans="1:10" ht="12.75">
      <c r="A260" s="3">
        <v>156</v>
      </c>
      <c r="B260" s="18">
        <f t="shared" si="18"/>
        <v>32.46420998974635</v>
      </c>
      <c r="C260" s="39">
        <f t="shared" si="19"/>
        <v>202.80539954211378</v>
      </c>
      <c r="D260" s="18">
        <f t="shared" si="21"/>
        <v>104.06067199216886</v>
      </c>
      <c r="E260" s="18">
        <f t="shared" si="22"/>
        <v>208.12134398433773</v>
      </c>
      <c r="F260" s="18">
        <f t="shared" si="20"/>
        <v>340.19123896168776</v>
      </c>
      <c r="G260" s="41" t="str">
        <f t="shared" si="23"/>
        <v>202.81,104.06</v>
      </c>
      <c r="H260" s="20"/>
      <c r="I260" s="20"/>
      <c r="J260" s="3"/>
    </row>
    <row r="261" spans="1:10" ht="12.75">
      <c r="A261" s="3">
        <v>155</v>
      </c>
      <c r="B261" s="18">
        <f t="shared" si="18"/>
        <v>32.109178453008695</v>
      </c>
      <c r="C261" s="39">
        <f t="shared" si="19"/>
        <v>203.16043107885142</v>
      </c>
      <c r="D261" s="18">
        <f t="shared" si="21"/>
        <v>104.38469113967776</v>
      </c>
      <c r="E261" s="18">
        <f t="shared" si="22"/>
        <v>208.7693822793555</v>
      </c>
      <c r="F261" s="18">
        <f t="shared" si="20"/>
        <v>342.3130797148577</v>
      </c>
      <c r="G261" s="41" t="str">
        <f t="shared" si="23"/>
        <v>203.16,104.38</v>
      </c>
      <c r="H261" s="20"/>
      <c r="I261" s="20"/>
      <c r="J261" s="3"/>
    </row>
    <row r="262" spans="1:10" ht="12.75">
      <c r="A262" s="3">
        <v>154</v>
      </c>
      <c r="B262" s="18">
        <f t="shared" si="18"/>
        <v>31.7561663845364</v>
      </c>
      <c r="C262" s="39">
        <f t="shared" si="19"/>
        <v>203.5134431473237</v>
      </c>
      <c r="D262" s="18">
        <f t="shared" si="21"/>
        <v>104.70871028718665</v>
      </c>
      <c r="E262" s="18">
        <f t="shared" si="22"/>
        <v>209.4174205743733</v>
      </c>
      <c r="F262" s="18">
        <f t="shared" si="20"/>
        <v>344.44151708425017</v>
      </c>
      <c r="G262" s="41" t="str">
        <f t="shared" si="23"/>
        <v>203.51,104.71</v>
      </c>
      <c r="H262" s="20"/>
      <c r="I262" s="20"/>
      <c r="J262" s="3"/>
    </row>
    <row r="263" spans="1:10" ht="12.75">
      <c r="A263" s="3">
        <v>153</v>
      </c>
      <c r="B263" s="18">
        <f t="shared" si="18"/>
        <v>31.4051665525474</v>
      </c>
      <c r="C263" s="39">
        <f t="shared" si="19"/>
        <v>203.8644429793127</v>
      </c>
      <c r="D263" s="18">
        <f t="shared" si="21"/>
        <v>105.03272943469554</v>
      </c>
      <c r="E263" s="18">
        <f t="shared" si="22"/>
        <v>210.06545886939108</v>
      </c>
      <c r="F263" s="18">
        <f t="shared" si="20"/>
        <v>346.57655106986545</v>
      </c>
      <c r="G263" s="41" t="str">
        <f t="shared" si="23"/>
        <v>203.86,105.03</v>
      </c>
      <c r="H263" s="20"/>
      <c r="I263" s="20"/>
      <c r="J263" s="3"/>
    </row>
    <row r="264" spans="1:10" ht="12.75">
      <c r="A264" s="3">
        <v>152</v>
      </c>
      <c r="B264" s="18">
        <f t="shared" si="18"/>
        <v>31.056171833397556</v>
      </c>
      <c r="C264" s="39">
        <f t="shared" si="19"/>
        <v>204.21343769846254</v>
      </c>
      <c r="D264" s="18">
        <f t="shared" si="21"/>
        <v>105.35674858220442</v>
      </c>
      <c r="E264" s="18">
        <f t="shared" si="22"/>
        <v>210.71349716440884</v>
      </c>
      <c r="F264" s="18">
        <f t="shared" si="20"/>
        <v>348.71818167170335</v>
      </c>
      <c r="G264" s="41" t="str">
        <f t="shared" si="23"/>
        <v>204.21,105.36</v>
      </c>
      <c r="H264" s="20"/>
      <c r="I264" s="20"/>
      <c r="J264" s="3"/>
    </row>
    <row r="265" spans="1:10" ht="12.75">
      <c r="A265" s="3">
        <v>151</v>
      </c>
      <c r="B265" s="18">
        <f t="shared" si="18"/>
        <v>30.70917521092727</v>
      </c>
      <c r="C265" s="39">
        <f t="shared" si="19"/>
        <v>204.56043432093284</v>
      </c>
      <c r="D265" s="18">
        <f t="shared" si="21"/>
        <v>105.68076772971331</v>
      </c>
      <c r="E265" s="18">
        <f t="shared" si="22"/>
        <v>211.36153545942662</v>
      </c>
      <c r="F265" s="18">
        <f t="shared" si="20"/>
        <v>350.866408889764</v>
      </c>
      <c r="G265" s="41" t="str">
        <f t="shared" si="23"/>
        <v>204.56,105.68</v>
      </c>
      <c r="H265" s="20"/>
      <c r="I265" s="20"/>
      <c r="J265" s="3"/>
    </row>
    <row r="266" spans="1:10" ht="12.75">
      <c r="A266" s="3">
        <v>150</v>
      </c>
      <c r="B266" s="18">
        <f t="shared" si="18"/>
        <v>30.364169775833915</v>
      </c>
      <c r="C266" s="39">
        <f t="shared" si="19"/>
        <v>204.9054397560262</v>
      </c>
      <c r="D266" s="18">
        <f t="shared" si="21"/>
        <v>106.00478687722219</v>
      </c>
      <c r="E266" s="18">
        <f t="shared" si="22"/>
        <v>212.00957375444438</v>
      </c>
      <c r="F266" s="18">
        <f t="shared" si="20"/>
        <v>353.0212327240472</v>
      </c>
      <c r="G266" s="41" t="str">
        <f t="shared" si="23"/>
        <v>204.91,106.00</v>
      </c>
      <c r="H266" s="20"/>
      <c r="I266" s="20"/>
      <c r="J266" s="3"/>
    </row>
    <row r="267" spans="1:10" ht="12.75">
      <c r="A267" s="3">
        <v>149</v>
      </c>
      <c r="B267" s="18">
        <f t="shared" si="18"/>
        <v>30.0211487250686</v>
      </c>
      <c r="C267" s="39">
        <f t="shared" si="19"/>
        <v>205.2484608067915</v>
      </c>
      <c r="D267" s="18">
        <f t="shared" si="21"/>
        <v>106.32880602473108</v>
      </c>
      <c r="E267" s="18">
        <f t="shared" si="22"/>
        <v>212.65761204946216</v>
      </c>
      <c r="F267" s="18">
        <f t="shared" si="20"/>
        <v>355.1826531745534</v>
      </c>
      <c r="G267" s="41" t="str">
        <f t="shared" si="23"/>
        <v>205.25,106.33</v>
      </c>
      <c r="H267" s="20"/>
      <c r="I267" s="20"/>
      <c r="J267" s="3"/>
    </row>
    <row r="268" spans="1:10" ht="12.75">
      <c r="A268" s="3">
        <v>148</v>
      </c>
      <c r="B268" s="18">
        <f t="shared" si="18"/>
        <v>29.680105361259166</v>
      </c>
      <c r="C268" s="39">
        <f t="shared" si="19"/>
        <v>205.58950417060095</v>
      </c>
      <c r="D268" s="18">
        <f t="shared" si="21"/>
        <v>106.65282517223997</v>
      </c>
      <c r="E268" s="18">
        <f t="shared" si="22"/>
        <v>213.30565034447994</v>
      </c>
      <c r="F268" s="18">
        <f t="shared" si="20"/>
        <v>357.35067024128216</v>
      </c>
      <c r="G268" s="41" t="str">
        <f t="shared" si="23"/>
        <v>205.59,106.65</v>
      </c>
      <c r="H268" s="20"/>
      <c r="I268" s="20"/>
      <c r="J268" s="3"/>
    </row>
    <row r="269" spans="1:10" ht="12.75">
      <c r="A269" s="3">
        <v>147</v>
      </c>
      <c r="B269" s="18">
        <f t="shared" si="18"/>
        <v>29.34103309215817</v>
      </c>
      <c r="C269" s="39">
        <f t="shared" si="19"/>
        <v>205.92857643970194</v>
      </c>
      <c r="D269" s="18">
        <f t="shared" si="21"/>
        <v>106.97684431974886</v>
      </c>
      <c r="E269" s="18">
        <f t="shared" si="22"/>
        <v>213.95368863949773</v>
      </c>
      <c r="F269" s="18">
        <f t="shared" si="20"/>
        <v>359.5252839242337</v>
      </c>
      <c r="G269" s="41" t="str">
        <f t="shared" si="23"/>
        <v>205.93,106.98</v>
      </c>
      <c r="H269" s="20"/>
      <c r="I269" s="20"/>
      <c r="J269" s="3"/>
    </row>
    <row r="270" spans="1:10" ht="12.75">
      <c r="A270" s="3">
        <v>146</v>
      </c>
      <c r="B270" s="18">
        <f t="shared" si="18"/>
        <v>29.003925430116126</v>
      </c>
      <c r="C270" s="39">
        <f t="shared" si="19"/>
        <v>206.265684101744</v>
      </c>
      <c r="D270" s="18">
        <f t="shared" si="21"/>
        <v>107.30086346725776</v>
      </c>
      <c r="E270" s="18">
        <f t="shared" si="22"/>
        <v>214.6017269345155</v>
      </c>
      <c r="F270" s="18">
        <f t="shared" si="20"/>
        <v>361.70649422340784</v>
      </c>
      <c r="G270" s="41" t="str">
        <f t="shared" si="23"/>
        <v>206.27,107.30</v>
      </c>
      <c r="H270" s="20"/>
      <c r="I270" s="20"/>
      <c r="J270" s="3"/>
    </row>
    <row r="271" spans="1:10" ht="12.75">
      <c r="A271" s="3">
        <v>145</v>
      </c>
      <c r="B271" s="18">
        <f t="shared" si="18"/>
        <v>28.668775991580347</v>
      </c>
      <c r="C271" s="39">
        <f t="shared" si="19"/>
        <v>206.60083354027978</v>
      </c>
      <c r="D271" s="18">
        <f t="shared" si="21"/>
        <v>107.62488261476665</v>
      </c>
      <c r="E271" s="18">
        <f t="shared" si="22"/>
        <v>215.2497652295333</v>
      </c>
      <c r="F271" s="18">
        <f t="shared" si="20"/>
        <v>363.8943011388048</v>
      </c>
      <c r="G271" s="41" t="str">
        <f t="shared" si="23"/>
        <v>206.60,107.62</v>
      </c>
      <c r="H271" s="20"/>
      <c r="I271" s="20"/>
      <c r="J271" s="3"/>
    </row>
    <row r="272" spans="1:10" ht="12.75">
      <c r="A272" s="3">
        <v>144</v>
      </c>
      <c r="B272" s="18">
        <f t="shared" si="18"/>
        <v>28.335578496619476</v>
      </c>
      <c r="C272" s="39">
        <f t="shared" si="19"/>
        <v>206.93403103524065</v>
      </c>
      <c r="D272" s="18">
        <f t="shared" si="21"/>
        <v>107.94890176227553</v>
      </c>
      <c r="E272" s="18">
        <f t="shared" si="22"/>
        <v>215.89780352455105</v>
      </c>
      <c r="F272" s="18">
        <f t="shared" si="20"/>
        <v>366.08870467042425</v>
      </c>
      <c r="G272" s="41" t="str">
        <f t="shared" si="23"/>
        <v>206.93,107.95</v>
      </c>
      <c r="H272" s="20"/>
      <c r="I272" s="20"/>
      <c r="J272" s="3"/>
    </row>
    <row r="273" spans="1:10" ht="12.75">
      <c r="A273" s="3">
        <v>143</v>
      </c>
      <c r="B273" s="18">
        <f aca="true" t="shared" si="24" ref="B273:B336">$H$7*LN(($H$7+SQRT(($H$7*$H$7)-(D273*D273)))/D273)-SQRT(($H$7*$H$7)-(D273*D273))</f>
        <v>28.00432676847315</v>
      </c>
      <c r="C273" s="39">
        <f aca="true" t="shared" si="25" ref="C273:C336">$H$11-B273</f>
        <v>207.26528276338695</v>
      </c>
      <c r="D273" s="18">
        <f t="shared" si="21"/>
        <v>108.27292090978442</v>
      </c>
      <c r="E273" s="18">
        <f t="shared" si="22"/>
        <v>216.54584181956884</v>
      </c>
      <c r="F273" s="18">
        <f aca="true" t="shared" si="26" ref="F273:F336">D273^2*PI()/100</f>
        <v>368.2897048182666</v>
      </c>
      <c r="G273" s="41" t="str">
        <f t="shared" si="23"/>
        <v>207.27,108.27</v>
      </c>
      <c r="H273" s="20"/>
      <c r="I273" s="20"/>
      <c r="J273" s="3"/>
    </row>
    <row r="274" spans="1:10" ht="12.75">
      <c r="A274" s="3">
        <v>142</v>
      </c>
      <c r="B274" s="18">
        <f t="shared" si="24"/>
        <v>27.67501473312791</v>
      </c>
      <c r="C274" s="39">
        <f t="shared" si="25"/>
        <v>207.5945947987322</v>
      </c>
      <c r="D274" s="18">
        <f aca="true" t="shared" si="27" ref="D274:D337">$H$7-($H$7-$H$5)/400*A274</f>
        <v>108.5969400572933</v>
      </c>
      <c r="E274" s="18">
        <f aca="true" t="shared" si="28" ref="E274:E337">D274*2</f>
        <v>217.1938801145866</v>
      </c>
      <c r="F274" s="18">
        <f t="shared" si="26"/>
        <v>370.49730158233154</v>
      </c>
      <c r="G274" s="41" t="str">
        <f t="shared" si="23"/>
        <v>207.59,108.60</v>
      </c>
      <c r="H274" s="20"/>
      <c r="I274" s="20"/>
      <c r="J274" s="3"/>
    </row>
    <row r="275" spans="1:10" ht="12.75">
      <c r="A275" s="3">
        <v>141</v>
      </c>
      <c r="B275" s="18">
        <f t="shared" si="24"/>
        <v>27.347636418918796</v>
      </c>
      <c r="C275" s="39">
        <f t="shared" si="25"/>
        <v>207.92197311294132</v>
      </c>
      <c r="D275" s="18">
        <f t="shared" si="27"/>
        <v>108.92095920480219</v>
      </c>
      <c r="E275" s="18">
        <f t="shared" si="28"/>
        <v>217.84191840960438</v>
      </c>
      <c r="F275" s="18">
        <f t="shared" si="26"/>
        <v>372.7114949626193</v>
      </c>
      <c r="G275" s="41" t="str">
        <f t="shared" si="23"/>
        <v>207.92,108.92</v>
      </c>
      <c r="H275" s="20"/>
      <c r="I275" s="20"/>
      <c r="J275" s="3"/>
    </row>
    <row r="276" spans="1:10" ht="12.75">
      <c r="A276" s="3">
        <v>140</v>
      </c>
      <c r="B276" s="18">
        <f t="shared" si="24"/>
        <v>27.022185956156818</v>
      </c>
      <c r="C276" s="39">
        <f t="shared" si="25"/>
        <v>208.2474235757033</v>
      </c>
      <c r="D276" s="18">
        <f t="shared" si="27"/>
        <v>109.24497835231108</v>
      </c>
      <c r="E276" s="18">
        <f t="shared" si="28"/>
        <v>218.48995670462216</v>
      </c>
      <c r="F276" s="18">
        <f t="shared" si="26"/>
        <v>374.93228495912973</v>
      </c>
      <c r="G276" s="41" t="str">
        <f aca="true" t="shared" si="29" ref="G276:G339">CONCATENATE((SUBSTITUTE(TEXT(C276,"#.##0,00"),",",".")),",",(SUBSTITUTE(TEXT(D276,"#.##0,00"),",",".")))</f>
        <v>208.25,109.24</v>
      </c>
      <c r="H276" s="20"/>
      <c r="I276" s="20"/>
      <c r="J276" s="3"/>
    </row>
    <row r="277" spans="1:10" ht="12.75">
      <c r="A277" s="3">
        <v>139</v>
      </c>
      <c r="B277" s="18">
        <f t="shared" si="24"/>
        <v>26.69865757678285</v>
      </c>
      <c r="C277" s="39">
        <f t="shared" si="25"/>
        <v>208.57095195507725</v>
      </c>
      <c r="D277" s="18">
        <f t="shared" si="27"/>
        <v>109.56899749981997</v>
      </c>
      <c r="E277" s="18">
        <f t="shared" si="28"/>
        <v>219.13799499963994</v>
      </c>
      <c r="F277" s="18">
        <f t="shared" si="26"/>
        <v>377.15967157186293</v>
      </c>
      <c r="G277" s="41" t="str">
        <f t="shared" si="29"/>
        <v>208.57,109.57</v>
      </c>
      <c r="H277" s="20"/>
      <c r="I277" s="20"/>
      <c r="J277" s="3"/>
    </row>
    <row r="278" spans="1:10" ht="12.75">
      <c r="A278" s="3">
        <v>138</v>
      </c>
      <c r="B278" s="18">
        <f t="shared" si="24"/>
        <v>26.37704561404793</v>
      </c>
      <c r="C278" s="39">
        <f t="shared" si="25"/>
        <v>208.8925639178122</v>
      </c>
      <c r="D278" s="18">
        <f t="shared" si="27"/>
        <v>109.89301664732886</v>
      </c>
      <c r="E278" s="18">
        <f t="shared" si="28"/>
        <v>219.78603329465773</v>
      </c>
      <c r="F278" s="18">
        <f t="shared" si="26"/>
        <v>379.39365480081875</v>
      </c>
      <c r="G278" s="41" t="str">
        <f t="shared" si="29"/>
        <v>208.89,109.89</v>
      </c>
      <c r="H278" s="20"/>
      <c r="I278" s="20"/>
      <c r="J278" s="3"/>
    </row>
    <row r="279" spans="1:10" ht="12.75">
      <c r="A279" s="3">
        <v>137</v>
      </c>
      <c r="B279" s="18">
        <f t="shared" si="24"/>
        <v>26.057344502219863</v>
      </c>
      <c r="C279" s="39">
        <f t="shared" si="25"/>
        <v>209.21226502964026</v>
      </c>
      <c r="D279" s="18">
        <f t="shared" si="27"/>
        <v>110.21703579483776</v>
      </c>
      <c r="E279" s="18">
        <f t="shared" si="28"/>
        <v>220.4340715896755</v>
      </c>
      <c r="F279" s="18">
        <f t="shared" si="26"/>
        <v>381.63423464599725</v>
      </c>
      <c r="G279" s="41" t="str">
        <f t="shared" si="29"/>
        <v>209.21,110.22</v>
      </c>
      <c r="H279" s="20"/>
      <c r="I279" s="20"/>
      <c r="J279" s="3"/>
    </row>
    <row r="280" spans="1:10" ht="12.75">
      <c r="A280" s="3">
        <v>136</v>
      </c>
      <c r="B280" s="18">
        <f t="shared" si="24"/>
        <v>25.739548776317307</v>
      </c>
      <c r="C280" s="39">
        <f t="shared" si="25"/>
        <v>209.53006075554282</v>
      </c>
      <c r="D280" s="18">
        <f t="shared" si="27"/>
        <v>110.54105494234665</v>
      </c>
      <c r="E280" s="18">
        <f t="shared" si="28"/>
        <v>221.0821098846933</v>
      </c>
      <c r="F280" s="18">
        <f t="shared" si="26"/>
        <v>383.8814111073986</v>
      </c>
      <c r="G280" s="41" t="str">
        <f t="shared" si="29"/>
        <v>209.53,110.54</v>
      </c>
      <c r="H280" s="20"/>
      <c r="I280" s="20"/>
      <c r="J280" s="3"/>
    </row>
    <row r="281" spans="1:10" ht="12.75">
      <c r="A281" s="3">
        <v>135</v>
      </c>
      <c r="B281" s="18">
        <f t="shared" si="24"/>
        <v>25.42365307187015</v>
      </c>
      <c r="C281" s="39">
        <f t="shared" si="25"/>
        <v>209.84595645998996</v>
      </c>
      <c r="D281" s="18">
        <f t="shared" si="27"/>
        <v>110.86507408985553</v>
      </c>
      <c r="E281" s="18">
        <f t="shared" si="28"/>
        <v>221.73014817971105</v>
      </c>
      <c r="F281" s="18">
        <f t="shared" si="26"/>
        <v>386.13518418502247</v>
      </c>
      <c r="G281" s="41" t="str">
        <f t="shared" si="29"/>
        <v>209.85,110.87</v>
      </c>
      <c r="H281" s="20"/>
      <c r="I281" s="20"/>
      <c r="J281" s="3"/>
    </row>
    <row r="282" spans="1:10" ht="12.75">
      <c r="A282" s="3">
        <v>134</v>
      </c>
      <c r="B282" s="18">
        <f t="shared" si="24"/>
        <v>25.10965212470832</v>
      </c>
      <c r="C282" s="39">
        <f t="shared" si="25"/>
        <v>210.1599574071518</v>
      </c>
      <c r="D282" s="18">
        <f t="shared" si="27"/>
        <v>111.18909323736442</v>
      </c>
      <c r="E282" s="18">
        <f t="shared" si="28"/>
        <v>222.37818647472884</v>
      </c>
      <c r="F282" s="18">
        <f t="shared" si="26"/>
        <v>388.3955538788691</v>
      </c>
      <c r="G282" s="41" t="str">
        <f t="shared" si="29"/>
        <v>210.16,111.19</v>
      </c>
      <c r="H282" s="20"/>
      <c r="I282" s="20"/>
      <c r="J282" s="3"/>
    </row>
    <row r="283" spans="1:10" ht="12.75">
      <c r="A283" s="3">
        <v>133</v>
      </c>
      <c r="B283" s="18">
        <f t="shared" si="24"/>
        <v>24.79754077077743</v>
      </c>
      <c r="C283" s="39">
        <f t="shared" si="25"/>
        <v>210.47206876108268</v>
      </c>
      <c r="D283" s="18">
        <f t="shared" si="27"/>
        <v>111.5131123848733</v>
      </c>
      <c r="E283" s="18">
        <f t="shared" si="28"/>
        <v>223.0262247697466</v>
      </c>
      <c r="F283" s="18">
        <f t="shared" si="26"/>
        <v>390.66252018893846</v>
      </c>
      <c r="G283" s="41" t="str">
        <f t="shared" si="29"/>
        <v>210.47,111.51</v>
      </c>
      <c r="H283" s="20"/>
      <c r="I283" s="20"/>
      <c r="J283" s="3"/>
    </row>
    <row r="284" spans="1:10" ht="12.75">
      <c r="A284" s="3">
        <v>132</v>
      </c>
      <c r="B284" s="18">
        <f t="shared" si="24"/>
        <v>24.487313945982848</v>
      </c>
      <c r="C284" s="39">
        <f t="shared" si="25"/>
        <v>210.78229558587725</v>
      </c>
      <c r="D284" s="18">
        <f t="shared" si="27"/>
        <v>111.83713153238219</v>
      </c>
      <c r="E284" s="18">
        <f t="shared" si="28"/>
        <v>223.67426306476438</v>
      </c>
      <c r="F284" s="18">
        <f t="shared" si="26"/>
        <v>392.93608311523053</v>
      </c>
      <c r="G284" s="41" t="str">
        <f t="shared" si="29"/>
        <v>210.78,111.84</v>
      </c>
      <c r="H284" s="20"/>
      <c r="I284" s="20"/>
      <c r="J284" s="3"/>
    </row>
    <row r="285" spans="1:10" ht="12.75">
      <c r="A285" s="3">
        <v>131</v>
      </c>
      <c r="B285" s="18">
        <f t="shared" si="24"/>
        <v>24.178966686062694</v>
      </c>
      <c r="C285" s="39">
        <f t="shared" si="25"/>
        <v>211.09064284579742</v>
      </c>
      <c r="D285" s="18">
        <f t="shared" si="27"/>
        <v>112.16115067989108</v>
      </c>
      <c r="E285" s="18">
        <f t="shared" si="28"/>
        <v>224.32230135978216</v>
      </c>
      <c r="F285" s="18">
        <f t="shared" si="26"/>
        <v>395.21624265774534</v>
      </c>
      <c r="G285" s="41" t="str">
        <f t="shared" si="29"/>
        <v>211.09,112.16</v>
      </c>
      <c r="H285" s="20"/>
      <c r="I285" s="20"/>
      <c r="J285" s="3"/>
    </row>
    <row r="286" spans="1:10" ht="12.75">
      <c r="A286" s="3">
        <v>130</v>
      </c>
      <c r="B286" s="18">
        <f t="shared" si="24"/>
        <v>23.872494126488846</v>
      </c>
      <c r="C286" s="39">
        <f t="shared" si="25"/>
        <v>211.39711540537127</v>
      </c>
      <c r="D286" s="18">
        <f t="shared" si="27"/>
        <v>112.48516982739997</v>
      </c>
      <c r="E286" s="18">
        <f t="shared" si="28"/>
        <v>224.97033965479994</v>
      </c>
      <c r="F286" s="18">
        <f t="shared" si="26"/>
        <v>397.5029988164828</v>
      </c>
      <c r="G286" s="41" t="str">
        <f t="shared" si="29"/>
        <v>211.40,112.49</v>
      </c>
      <c r="H286" s="20"/>
      <c r="I286" s="20"/>
      <c r="J286" s="3"/>
    </row>
    <row r="287" spans="1:10" ht="12.75">
      <c r="A287" s="3">
        <v>129</v>
      </c>
      <c r="B287" s="18">
        <f t="shared" si="24"/>
        <v>23.567891502397714</v>
      </c>
      <c r="C287" s="39">
        <f t="shared" si="25"/>
        <v>211.7017180294624</v>
      </c>
      <c r="D287" s="18">
        <f t="shared" si="27"/>
        <v>112.80918897490886</v>
      </c>
      <c r="E287" s="18">
        <f t="shared" si="28"/>
        <v>225.61837794981773</v>
      </c>
      <c r="F287" s="18">
        <f t="shared" si="26"/>
        <v>399.7963515914431</v>
      </c>
      <c r="G287" s="41" t="str">
        <f t="shared" si="29"/>
        <v>211.70,112.81</v>
      </c>
      <c r="H287" s="20"/>
      <c r="I287" s="20"/>
      <c r="J287" s="3"/>
    </row>
    <row r="288" spans="1:10" ht="12.75">
      <c r="A288" s="3">
        <v>128</v>
      </c>
      <c r="B288" s="18">
        <f t="shared" si="24"/>
        <v>23.265154148550963</v>
      </c>
      <c r="C288" s="39">
        <f t="shared" si="25"/>
        <v>212.00445538330916</v>
      </c>
      <c r="D288" s="18">
        <f t="shared" si="27"/>
        <v>113.13320812241776</v>
      </c>
      <c r="E288" s="18">
        <f t="shared" si="28"/>
        <v>226.2664162448355</v>
      </c>
      <c r="F288" s="18">
        <f t="shared" si="26"/>
        <v>402.09630098262596</v>
      </c>
      <c r="G288" s="41" t="str">
        <f t="shared" si="29"/>
        <v>212.00,113.13</v>
      </c>
      <c r="H288" s="20"/>
      <c r="I288" s="20"/>
      <c r="J288" s="3"/>
    </row>
    <row r="289" spans="1:10" ht="12.75">
      <c r="A289" s="3">
        <v>127</v>
      </c>
      <c r="B289" s="18">
        <f t="shared" si="24"/>
        <v>22.964277499325732</v>
      </c>
      <c r="C289" s="39">
        <f t="shared" si="25"/>
        <v>212.30533203253438</v>
      </c>
      <c r="D289" s="18">
        <f t="shared" si="27"/>
        <v>113.45722726992665</v>
      </c>
      <c r="E289" s="18">
        <f t="shared" si="28"/>
        <v>226.9144545398533</v>
      </c>
      <c r="F289" s="18">
        <f t="shared" si="26"/>
        <v>404.4028469900316</v>
      </c>
      <c r="G289" s="41" t="str">
        <f t="shared" si="29"/>
        <v>212.31,113.46</v>
      </c>
      <c r="H289" s="20"/>
      <c r="I289" s="20"/>
      <c r="J289" s="3"/>
    </row>
    <row r="290" spans="1:10" ht="12.75">
      <c r="A290" s="3">
        <v>126</v>
      </c>
      <c r="B290" s="18">
        <f t="shared" si="24"/>
        <v>22.66525708873644</v>
      </c>
      <c r="C290" s="39">
        <f t="shared" si="25"/>
        <v>212.60435244312367</v>
      </c>
      <c r="D290" s="18">
        <f t="shared" si="27"/>
        <v>113.78124641743553</v>
      </c>
      <c r="E290" s="18">
        <f t="shared" si="28"/>
        <v>227.56249283487105</v>
      </c>
      <c r="F290" s="18">
        <f t="shared" si="26"/>
        <v>406.71598961365976</v>
      </c>
      <c r="G290" s="41" t="str">
        <f t="shared" si="29"/>
        <v>212.60,113.78</v>
      </c>
      <c r="H290" s="20"/>
      <c r="I290" s="20"/>
      <c r="J290" s="3"/>
    </row>
    <row r="291" spans="1:10" ht="12.75">
      <c r="A291" s="3">
        <v>125</v>
      </c>
      <c r="B291" s="18">
        <f t="shared" si="24"/>
        <v>22.368088550487386</v>
      </c>
      <c r="C291" s="39">
        <f t="shared" si="25"/>
        <v>212.90152098137273</v>
      </c>
      <c r="D291" s="18">
        <f t="shared" si="27"/>
        <v>114.10526556494442</v>
      </c>
      <c r="E291" s="18">
        <f t="shared" si="28"/>
        <v>228.21053112988884</v>
      </c>
      <c r="F291" s="18">
        <f t="shared" si="26"/>
        <v>409.0357288535108</v>
      </c>
      <c r="G291" s="41" t="str">
        <f t="shared" si="29"/>
        <v>212.90,114.11</v>
      </c>
      <c r="H291" s="20"/>
      <c r="I291" s="20"/>
      <c r="J291" s="3"/>
    </row>
    <row r="292" spans="1:10" ht="12.75">
      <c r="A292" s="3">
        <v>124</v>
      </c>
      <c r="B292" s="18">
        <f t="shared" si="24"/>
        <v>22.072767618057384</v>
      </c>
      <c r="C292" s="39">
        <f t="shared" si="25"/>
        <v>213.19684191380273</v>
      </c>
      <c r="D292" s="18">
        <f t="shared" si="27"/>
        <v>114.4292847124533</v>
      </c>
      <c r="E292" s="18">
        <f t="shared" si="28"/>
        <v>228.8585694249066</v>
      </c>
      <c r="F292" s="18">
        <f t="shared" si="26"/>
        <v>411.36206470958444</v>
      </c>
      <c r="G292" s="41" t="str">
        <f t="shared" si="29"/>
        <v>213.20,114.43</v>
      </c>
      <c r="H292" s="20"/>
      <c r="I292" s="20"/>
      <c r="J292" s="3"/>
    </row>
    <row r="293" spans="1:10" ht="12.75">
      <c r="A293" s="3">
        <v>123</v>
      </c>
      <c r="B293" s="18">
        <f t="shared" si="24"/>
        <v>21.77929012481688</v>
      </c>
      <c r="C293" s="39">
        <f t="shared" si="25"/>
        <v>213.49031940704322</v>
      </c>
      <c r="D293" s="18">
        <f t="shared" si="27"/>
        <v>114.75330385996219</v>
      </c>
      <c r="E293" s="18">
        <f t="shared" si="28"/>
        <v>229.50660771992438</v>
      </c>
      <c r="F293" s="18">
        <f t="shared" si="26"/>
        <v>413.694997181881</v>
      </c>
      <c r="G293" s="41" t="str">
        <f t="shared" si="29"/>
        <v>213.49,114.75</v>
      </c>
      <c r="H293" s="20"/>
      <c r="I293" s="20"/>
      <c r="J293" s="3"/>
    </row>
    <row r="294" spans="1:10" ht="12.75">
      <c r="A294" s="3">
        <v>122</v>
      </c>
      <c r="B294" s="18">
        <f t="shared" si="24"/>
        <v>21.487652004178443</v>
      </c>
      <c r="C294" s="39">
        <f t="shared" si="25"/>
        <v>213.78195752768167</v>
      </c>
      <c r="D294" s="18">
        <f t="shared" si="27"/>
        <v>115.07732300747108</v>
      </c>
      <c r="E294" s="18">
        <f t="shared" si="28"/>
        <v>230.15464601494216</v>
      </c>
      <c r="F294" s="18">
        <f t="shared" si="26"/>
        <v>416.0345262704001</v>
      </c>
      <c r="G294" s="41" t="str">
        <f t="shared" si="29"/>
        <v>213.78,115.08</v>
      </c>
      <c r="H294" s="20"/>
      <c r="I294" s="20"/>
      <c r="J294" s="3"/>
    </row>
    <row r="295" spans="1:10" ht="12.75">
      <c r="A295" s="3">
        <v>121</v>
      </c>
      <c r="B295" s="18">
        <f t="shared" si="24"/>
        <v>21.19784928978102</v>
      </c>
      <c r="C295" s="39">
        <f t="shared" si="25"/>
        <v>214.0717602420791</v>
      </c>
      <c r="D295" s="18">
        <f t="shared" si="27"/>
        <v>115.40134215497997</v>
      </c>
      <c r="E295" s="18">
        <f t="shared" si="28"/>
        <v>230.80268430995994</v>
      </c>
      <c r="F295" s="18">
        <f t="shared" si="26"/>
        <v>418.380651975142</v>
      </c>
      <c r="G295" s="41" t="str">
        <f t="shared" si="29"/>
        <v>214.07,115.40</v>
      </c>
      <c r="H295" s="20"/>
      <c r="I295" s="20"/>
      <c r="J295" s="3"/>
    </row>
    <row r="296" spans="1:10" ht="12.75">
      <c r="A296" s="3">
        <v>120</v>
      </c>
      <c r="B296" s="18">
        <f t="shared" si="24"/>
        <v>20.90987811570892</v>
      </c>
      <c r="C296" s="39">
        <f t="shared" si="25"/>
        <v>214.3597314161512</v>
      </c>
      <c r="D296" s="18">
        <f t="shared" si="27"/>
        <v>115.72536130248886</v>
      </c>
      <c r="E296" s="18">
        <f t="shared" si="28"/>
        <v>231.45072260497773</v>
      </c>
      <c r="F296" s="18">
        <f t="shared" si="26"/>
        <v>420.7333742961065</v>
      </c>
      <c r="G296" s="41" t="str">
        <f t="shared" si="29"/>
        <v>214.36,115.73</v>
      </c>
      <c r="H296" s="20"/>
      <c r="I296" s="20"/>
      <c r="J296" s="3"/>
    </row>
    <row r="297" spans="1:10" ht="12.75">
      <c r="A297" s="3">
        <v>119</v>
      </c>
      <c r="B297" s="18">
        <f t="shared" si="24"/>
        <v>20.62373471674617</v>
      </c>
      <c r="C297" s="39">
        <f t="shared" si="25"/>
        <v>214.64587481511393</v>
      </c>
      <c r="D297" s="18">
        <f t="shared" si="27"/>
        <v>116.04938044999776</v>
      </c>
      <c r="E297" s="18">
        <f t="shared" si="28"/>
        <v>232.0987608999955</v>
      </c>
      <c r="F297" s="18">
        <f t="shared" si="26"/>
        <v>423.09269323329386</v>
      </c>
      <c r="G297" s="41" t="str">
        <f t="shared" si="29"/>
        <v>214.65,116.05</v>
      </c>
      <c r="H297" s="20"/>
      <c r="I297" s="20"/>
      <c r="J297" s="3"/>
    </row>
    <row r="298" spans="1:10" ht="12.75">
      <c r="A298" s="3">
        <v>118</v>
      </c>
      <c r="B298" s="18">
        <f t="shared" si="24"/>
        <v>20.339415428667365</v>
      </c>
      <c r="C298" s="39">
        <f t="shared" si="25"/>
        <v>214.93019410319275</v>
      </c>
      <c r="D298" s="18">
        <f t="shared" si="27"/>
        <v>116.37339959750663</v>
      </c>
      <c r="E298" s="18">
        <f t="shared" si="28"/>
        <v>232.74679919501327</v>
      </c>
      <c r="F298" s="18">
        <f t="shared" si="26"/>
        <v>425.4586087867037</v>
      </c>
      <c r="G298" s="41" t="str">
        <f t="shared" si="29"/>
        <v>214.93,116.37</v>
      </c>
      <c r="H298" s="20"/>
      <c r="I298" s="20"/>
      <c r="J298" s="3"/>
    </row>
    <row r="299" spans="1:10" ht="12.75">
      <c r="A299" s="3">
        <v>117</v>
      </c>
      <c r="B299" s="18">
        <f t="shared" si="24"/>
        <v>20.056916688565764</v>
      </c>
      <c r="C299" s="39">
        <f t="shared" si="25"/>
        <v>215.21269284329435</v>
      </c>
      <c r="D299" s="18">
        <f t="shared" si="27"/>
        <v>116.69741874501553</v>
      </c>
      <c r="E299" s="18">
        <f t="shared" si="28"/>
        <v>233.39483749003105</v>
      </c>
      <c r="F299" s="18">
        <f t="shared" si="26"/>
        <v>427.8311209563364</v>
      </c>
      <c r="G299" s="41" t="str">
        <f t="shared" si="29"/>
        <v>215.21,116.70</v>
      </c>
      <c r="H299" s="20"/>
      <c r="I299" s="20"/>
      <c r="J299" s="3"/>
    </row>
    <row r="300" spans="1:10" ht="12.75">
      <c r="A300" s="3">
        <v>116</v>
      </c>
      <c r="B300" s="18">
        <f t="shared" si="24"/>
        <v>19.776235035219145</v>
      </c>
      <c r="C300" s="39">
        <f t="shared" si="25"/>
        <v>215.49337449664097</v>
      </c>
      <c r="D300" s="18">
        <f t="shared" si="27"/>
        <v>117.0214378925244</v>
      </c>
      <c r="E300" s="18">
        <f t="shared" si="28"/>
        <v>234.0428757850488</v>
      </c>
      <c r="F300" s="18">
        <f t="shared" si="26"/>
        <v>430.2102297421916</v>
      </c>
      <c r="G300" s="41" t="str">
        <f t="shared" si="29"/>
        <v>215.49,117.02</v>
      </c>
      <c r="H300" s="20"/>
      <c r="I300" s="20"/>
      <c r="J300" s="3"/>
    </row>
    <row r="301" spans="1:10" ht="12.75">
      <c r="A301" s="3">
        <v>115</v>
      </c>
      <c r="B301" s="18">
        <f t="shared" si="24"/>
        <v>19.4973671094956</v>
      </c>
      <c r="C301" s="39">
        <f t="shared" si="25"/>
        <v>215.7722424223645</v>
      </c>
      <c r="D301" s="18">
        <f t="shared" si="27"/>
        <v>117.3454570400333</v>
      </c>
      <c r="E301" s="18">
        <f t="shared" si="28"/>
        <v>234.6909140800666</v>
      </c>
      <c r="F301" s="18">
        <f t="shared" si="26"/>
        <v>432.59593514426973</v>
      </c>
      <c r="G301" s="41" t="str">
        <f t="shared" si="29"/>
        <v>215.77,117.35</v>
      </c>
      <c r="H301" s="20"/>
      <c r="I301" s="20"/>
      <c r="J301" s="3"/>
    </row>
    <row r="302" spans="1:10" ht="12.75">
      <c r="A302" s="3">
        <v>114</v>
      </c>
      <c r="B302" s="18">
        <f t="shared" si="24"/>
        <v>19.220309654798726</v>
      </c>
      <c r="C302" s="39">
        <f t="shared" si="25"/>
        <v>216.0492998770614</v>
      </c>
      <c r="D302" s="18">
        <f t="shared" si="27"/>
        <v>117.66947618754219</v>
      </c>
      <c r="E302" s="18">
        <f t="shared" si="28"/>
        <v>235.33895237508438</v>
      </c>
      <c r="F302" s="18">
        <f t="shared" si="26"/>
        <v>434.9882371625705</v>
      </c>
      <c r="G302" s="41" t="str">
        <f t="shared" si="29"/>
        <v>216.05,117.67</v>
      </c>
      <c r="H302" s="20"/>
      <c r="I302" s="20"/>
      <c r="J302" s="3"/>
    </row>
    <row r="303" spans="1:10" ht="12.75">
      <c r="A303" s="3">
        <v>113</v>
      </c>
      <c r="B303" s="18">
        <f t="shared" si="24"/>
        <v>18.945059517554796</v>
      </c>
      <c r="C303" s="39">
        <f t="shared" si="25"/>
        <v>216.32455001430532</v>
      </c>
      <c r="D303" s="18">
        <f t="shared" si="27"/>
        <v>117.99349533505108</v>
      </c>
      <c r="E303" s="18">
        <f t="shared" si="28"/>
        <v>235.98699067010216</v>
      </c>
      <c r="F303" s="18">
        <f t="shared" si="26"/>
        <v>437.38713579709406</v>
      </c>
      <c r="G303" s="41" t="str">
        <f t="shared" si="29"/>
        <v>216.32,117.99</v>
      </c>
      <c r="H303" s="20"/>
      <c r="I303" s="20"/>
      <c r="J303" s="3"/>
    </row>
    <row r="304" spans="1:10" ht="12.75">
      <c r="A304" s="3">
        <v>112</v>
      </c>
      <c r="B304" s="18">
        <f t="shared" si="24"/>
        <v>18.671613647742234</v>
      </c>
      <c r="C304" s="39">
        <f t="shared" si="25"/>
        <v>216.5979958841179</v>
      </c>
      <c r="D304" s="18">
        <f t="shared" si="27"/>
        <v>118.31751448255997</v>
      </c>
      <c r="E304" s="18">
        <f t="shared" si="28"/>
        <v>236.63502896511994</v>
      </c>
      <c r="F304" s="18">
        <f t="shared" si="26"/>
        <v>439.79263104784025</v>
      </c>
      <c r="G304" s="41" t="str">
        <f t="shared" si="29"/>
        <v>216.60,118.32</v>
      </c>
      <c r="H304" s="20"/>
      <c r="I304" s="20"/>
      <c r="J304" s="3"/>
    </row>
    <row r="305" spans="1:10" ht="12.75">
      <c r="A305" s="3">
        <v>111</v>
      </c>
      <c r="B305" s="18">
        <f t="shared" si="24"/>
        <v>18.399969099465068</v>
      </c>
      <c r="C305" s="39">
        <f t="shared" si="25"/>
        <v>216.86964043239504</v>
      </c>
      <c r="D305" s="18">
        <f t="shared" si="27"/>
        <v>118.64153363006886</v>
      </c>
      <c r="E305" s="18">
        <f t="shared" si="28"/>
        <v>237.28306726013773</v>
      </c>
      <c r="F305" s="18">
        <f t="shared" si="26"/>
        <v>442.20472291480917</v>
      </c>
      <c r="G305" s="41" t="str">
        <f t="shared" si="29"/>
        <v>216.87,118.64</v>
      </c>
      <c r="H305" s="20"/>
      <c r="I305" s="20"/>
      <c r="J305" s="3"/>
    </row>
    <row r="306" spans="1:10" ht="12.75">
      <c r="A306" s="3">
        <v>110</v>
      </c>
      <c r="B306" s="18">
        <f t="shared" si="24"/>
        <v>18.130123031571287</v>
      </c>
      <c r="C306" s="39">
        <f t="shared" si="25"/>
        <v>217.13948650028883</v>
      </c>
      <c r="D306" s="18">
        <f t="shared" si="27"/>
        <v>118.96555277757776</v>
      </c>
      <c r="E306" s="18">
        <f t="shared" si="28"/>
        <v>237.9311055551555</v>
      </c>
      <c r="F306" s="18">
        <f t="shared" si="26"/>
        <v>444.6234113980008</v>
      </c>
      <c r="G306" s="41" t="str">
        <f t="shared" si="29"/>
        <v>217.14,118.97</v>
      </c>
      <c r="H306" s="20"/>
      <c r="I306" s="20"/>
      <c r="J306" s="3"/>
    </row>
    <row r="307" spans="1:10" ht="12.75">
      <c r="A307" s="3">
        <v>109</v>
      </c>
      <c r="B307" s="18">
        <f t="shared" si="24"/>
        <v>17.862072708318152</v>
      </c>
      <c r="C307" s="39">
        <f t="shared" si="25"/>
        <v>217.40753682354196</v>
      </c>
      <c r="D307" s="18">
        <f t="shared" si="27"/>
        <v>119.28957192508663</v>
      </c>
      <c r="E307" s="18">
        <f t="shared" si="28"/>
        <v>238.57914385017327</v>
      </c>
      <c r="F307" s="18">
        <f t="shared" si="26"/>
        <v>447.04869649741505</v>
      </c>
      <c r="G307" s="41" t="str">
        <f t="shared" si="29"/>
        <v>217.41,119.29</v>
      </c>
      <c r="H307" s="20"/>
      <c r="I307" s="20"/>
      <c r="J307" s="3"/>
    </row>
    <row r="308" spans="1:10" ht="12.75">
      <c r="A308" s="3">
        <v>108</v>
      </c>
      <c r="B308" s="18">
        <f t="shared" si="24"/>
        <v>17.59581550008504</v>
      </c>
      <c r="C308" s="39">
        <f t="shared" si="25"/>
        <v>217.67379403177506</v>
      </c>
      <c r="D308" s="18">
        <f t="shared" si="27"/>
        <v>119.61359107259553</v>
      </c>
      <c r="E308" s="18">
        <f t="shared" si="28"/>
        <v>239.22718214519105</v>
      </c>
      <c r="F308" s="18">
        <f t="shared" si="26"/>
        <v>449.4805782130521</v>
      </c>
      <c r="G308" s="41" t="str">
        <f t="shared" si="29"/>
        <v>217.67,119.61</v>
      </c>
      <c r="H308" s="20"/>
      <c r="I308" s="20"/>
      <c r="J308" s="3"/>
    </row>
    <row r="309" spans="1:10" ht="12.75">
      <c r="A309" s="3">
        <v>107</v>
      </c>
      <c r="B309" s="18">
        <f t="shared" si="24"/>
        <v>17.331348884136546</v>
      </c>
      <c r="C309" s="39">
        <f t="shared" si="25"/>
        <v>217.93826064772355</v>
      </c>
      <c r="D309" s="18">
        <f t="shared" si="27"/>
        <v>119.9376102201044</v>
      </c>
      <c r="E309" s="18">
        <f t="shared" si="28"/>
        <v>239.8752204402088</v>
      </c>
      <c r="F309" s="18">
        <f t="shared" si="26"/>
        <v>451.9190565449118</v>
      </c>
      <c r="G309" s="41" t="str">
        <f t="shared" si="29"/>
        <v>217.94,119.94</v>
      </c>
      <c r="H309" s="20"/>
      <c r="I309" s="20"/>
      <c r="J309" s="3"/>
    </row>
    <row r="310" spans="1:10" ht="12.75">
      <c r="A310" s="3">
        <v>106</v>
      </c>
      <c r="B310" s="18">
        <f t="shared" si="24"/>
        <v>17.06867044543624</v>
      </c>
      <c r="C310" s="39">
        <f t="shared" si="25"/>
        <v>218.2009390864239</v>
      </c>
      <c r="D310" s="18">
        <f t="shared" si="27"/>
        <v>120.2616293676133</v>
      </c>
      <c r="E310" s="18">
        <f t="shared" si="28"/>
        <v>240.5232587352266</v>
      </c>
      <c r="F310" s="18">
        <f t="shared" si="26"/>
        <v>454.3641314929942</v>
      </c>
      <c r="G310" s="41" t="str">
        <f t="shared" si="29"/>
        <v>218.20,120.26</v>
      </c>
      <c r="H310" s="20"/>
      <c r="I310" s="20"/>
      <c r="J310" s="3"/>
    </row>
    <row r="311" spans="1:10" ht="12.75">
      <c r="A311" s="3">
        <v>105</v>
      </c>
      <c r="B311" s="18">
        <f t="shared" si="24"/>
        <v>16.80777787751417</v>
      </c>
      <c r="C311" s="39">
        <f t="shared" si="25"/>
        <v>218.46183165434593</v>
      </c>
      <c r="D311" s="18">
        <f t="shared" si="27"/>
        <v>120.58564851512219</v>
      </c>
      <c r="E311" s="18">
        <f t="shared" si="28"/>
        <v>241.17129703024438</v>
      </c>
      <c r="F311" s="18">
        <f t="shared" si="26"/>
        <v>456.8158030572993</v>
      </c>
      <c r="G311" s="41" t="str">
        <f t="shared" si="29"/>
        <v>218.46,120.59</v>
      </c>
      <c r="H311" s="20"/>
      <c r="I311" s="20"/>
      <c r="J311" s="3"/>
    </row>
    <row r="312" spans="1:10" ht="12.75">
      <c r="A312" s="3">
        <v>104</v>
      </c>
      <c r="B312" s="18">
        <f t="shared" si="24"/>
        <v>16.548668983388396</v>
      </c>
      <c r="C312" s="39">
        <f t="shared" si="25"/>
        <v>218.72094054847173</v>
      </c>
      <c r="D312" s="18">
        <f t="shared" si="27"/>
        <v>120.90966766263108</v>
      </c>
      <c r="E312" s="18">
        <f t="shared" si="28"/>
        <v>241.81933532526216</v>
      </c>
      <c r="F312" s="18">
        <f t="shared" si="26"/>
        <v>459.27407123782723</v>
      </c>
      <c r="G312" s="41" t="str">
        <f t="shared" si="29"/>
        <v>218.72,120.91</v>
      </c>
      <c r="H312" s="20"/>
      <c r="I312" s="20"/>
      <c r="J312" s="3"/>
    </row>
    <row r="313" spans="1:10" ht="12.75">
      <c r="A313" s="3">
        <v>103</v>
      </c>
      <c r="B313" s="18">
        <f t="shared" si="24"/>
        <v>16.29134167654442</v>
      </c>
      <c r="C313" s="39">
        <f t="shared" si="25"/>
        <v>218.9782678553157</v>
      </c>
      <c r="D313" s="18">
        <f t="shared" si="27"/>
        <v>121.23368681013997</v>
      </c>
      <c r="E313" s="18">
        <f t="shared" si="28"/>
        <v>242.46737362027994</v>
      </c>
      <c r="F313" s="18">
        <f t="shared" si="26"/>
        <v>461.73893603457776</v>
      </c>
      <c r="G313" s="41" t="str">
        <f t="shared" si="29"/>
        <v>218.98,121.23</v>
      </c>
      <c r="H313" s="20"/>
      <c r="I313" s="20"/>
      <c r="J313" s="3"/>
    </row>
    <row r="314" spans="1:10" ht="12.75">
      <c r="A314" s="3">
        <v>102</v>
      </c>
      <c r="B314" s="18">
        <f t="shared" si="24"/>
        <v>16.03579398197273</v>
      </c>
      <c r="C314" s="39">
        <f t="shared" si="25"/>
        <v>219.23381554988737</v>
      </c>
      <c r="D314" s="18">
        <f t="shared" si="27"/>
        <v>121.55770595764886</v>
      </c>
      <c r="E314" s="18">
        <f t="shared" si="28"/>
        <v>243.11541191529773</v>
      </c>
      <c r="F314" s="18">
        <f t="shared" si="26"/>
        <v>464.2103974475511</v>
      </c>
      <c r="G314" s="41" t="str">
        <f t="shared" si="29"/>
        <v>219.23,121.56</v>
      </c>
      <c r="H314" s="20"/>
      <c r="I314" s="20"/>
      <c r="J314" s="3"/>
    </row>
    <row r="315" spans="1:10" ht="12.75">
      <c r="A315" s="3">
        <v>101</v>
      </c>
      <c r="B315" s="18">
        <f t="shared" si="24"/>
        <v>15.782024037268087</v>
      </c>
      <c r="C315" s="39">
        <f t="shared" si="25"/>
        <v>219.48758549459203</v>
      </c>
      <c r="D315" s="18">
        <f t="shared" si="27"/>
        <v>121.88172510515776</v>
      </c>
      <c r="E315" s="18">
        <f t="shared" si="28"/>
        <v>243.7634502103155</v>
      </c>
      <c r="F315" s="18">
        <f t="shared" si="26"/>
        <v>466.68845547674704</v>
      </c>
      <c r="G315" s="41" t="str">
        <f t="shared" si="29"/>
        <v>219.49,121.88</v>
      </c>
      <c r="H315" s="20"/>
      <c r="I315" s="20"/>
      <c r="J315" s="3"/>
    </row>
    <row r="316" spans="1:10" ht="12.75">
      <c r="A316" s="3">
        <v>100</v>
      </c>
      <c r="B316" s="18">
        <f t="shared" si="24"/>
        <v>15.530030093792021</v>
      </c>
      <c r="C316" s="39">
        <f t="shared" si="25"/>
        <v>219.7395794380681</v>
      </c>
      <c r="D316" s="18">
        <f t="shared" si="27"/>
        <v>122.20574425266663</v>
      </c>
      <c r="E316" s="18">
        <f t="shared" si="28"/>
        <v>244.41148850533327</v>
      </c>
      <c r="F316" s="18">
        <f t="shared" si="26"/>
        <v>469.1731101221656</v>
      </c>
      <c r="G316" s="41" t="str">
        <f t="shared" si="29"/>
        <v>219.74,122.21</v>
      </c>
      <c r="H316" s="20"/>
      <c r="I316" s="20"/>
      <c r="J316" s="3"/>
    </row>
    <row r="317" spans="1:10" ht="12.75">
      <c r="A317" s="3">
        <v>99</v>
      </c>
      <c r="B317" s="18">
        <f t="shared" si="24"/>
        <v>15.27981051790131</v>
      </c>
      <c r="C317" s="39">
        <f t="shared" si="25"/>
        <v>219.98979901395882</v>
      </c>
      <c r="D317" s="18">
        <f t="shared" si="27"/>
        <v>122.52976340017553</v>
      </c>
      <c r="E317" s="18">
        <f t="shared" si="28"/>
        <v>245.05952680035105</v>
      </c>
      <c r="F317" s="18">
        <f t="shared" si="26"/>
        <v>471.66436138380703</v>
      </c>
      <c r="G317" s="41" t="str">
        <f t="shared" si="29"/>
        <v>219.99,122.53</v>
      </c>
      <c r="H317" s="20"/>
      <c r="I317" s="20"/>
      <c r="J317" s="3"/>
    </row>
    <row r="318" spans="1:10" ht="12.75">
      <c r="A318" s="3">
        <v>98</v>
      </c>
      <c r="B318" s="18">
        <f t="shared" si="24"/>
        <v>15.0313637922454</v>
      </c>
      <c r="C318" s="39">
        <f t="shared" si="25"/>
        <v>220.2382457396147</v>
      </c>
      <c r="D318" s="18">
        <f t="shared" si="27"/>
        <v>122.8537825476844</v>
      </c>
      <c r="E318" s="18">
        <f t="shared" si="28"/>
        <v>245.7075650953688</v>
      </c>
      <c r="F318" s="18">
        <f t="shared" si="26"/>
        <v>474.162209261671</v>
      </c>
      <c r="G318" s="41" t="str">
        <f t="shared" si="29"/>
        <v>220.24,122.85</v>
      </c>
      <c r="H318" s="20"/>
      <c r="I318" s="20"/>
      <c r="J318" s="3"/>
    </row>
    <row r="319" spans="1:10" ht="12.75">
      <c r="A319" s="3">
        <v>97</v>
      </c>
      <c r="B319" s="18">
        <f t="shared" si="24"/>
        <v>14.784688517134555</v>
      </c>
      <c r="C319" s="39">
        <f t="shared" si="25"/>
        <v>220.48492101472556</v>
      </c>
      <c r="D319" s="18">
        <f t="shared" si="27"/>
        <v>123.1778016951933</v>
      </c>
      <c r="E319" s="18">
        <f t="shared" si="28"/>
        <v>246.3556033903866</v>
      </c>
      <c r="F319" s="18">
        <f t="shared" si="26"/>
        <v>476.66665375575786</v>
      </c>
      <c r="G319" s="41" t="str">
        <f t="shared" si="29"/>
        <v>220.48,123.18</v>
      </c>
      <c r="H319" s="20"/>
      <c r="I319" s="20"/>
      <c r="J319" s="3"/>
    </row>
    <row r="320" spans="1:10" ht="12.75">
      <c r="A320" s="3">
        <v>96</v>
      </c>
      <c r="B320" s="18">
        <f t="shared" si="24"/>
        <v>14.539783411983024</v>
      </c>
      <c r="C320" s="39">
        <f t="shared" si="25"/>
        <v>220.7298261198771</v>
      </c>
      <c r="D320" s="18">
        <f t="shared" si="27"/>
        <v>123.50182084270219</v>
      </c>
      <c r="E320" s="18">
        <f t="shared" si="28"/>
        <v>247.00364168540438</v>
      </c>
      <c r="F320" s="18">
        <f t="shared" si="26"/>
        <v>479.1776948660674</v>
      </c>
      <c r="G320" s="41" t="str">
        <f t="shared" si="29"/>
        <v>220.73,123.50</v>
      </c>
      <c r="H320" s="20"/>
      <c r="I320" s="20"/>
      <c r="J320" s="3"/>
    </row>
    <row r="321" spans="1:10" ht="12.75">
      <c r="A321" s="3">
        <v>95</v>
      </c>
      <c r="B321" s="18">
        <f t="shared" si="24"/>
        <v>14.296647316829223</v>
      </c>
      <c r="C321" s="39">
        <f t="shared" si="25"/>
        <v>220.9729622150309</v>
      </c>
      <c r="D321" s="18">
        <f t="shared" si="27"/>
        <v>123.82583999021108</v>
      </c>
      <c r="E321" s="18">
        <f t="shared" si="28"/>
        <v>247.65167998042216</v>
      </c>
      <c r="F321" s="18">
        <f t="shared" si="26"/>
        <v>481.6953325925996</v>
      </c>
      <c r="G321" s="41" t="str">
        <f t="shared" si="29"/>
        <v>220.97,123.83</v>
      </c>
      <c r="H321" s="20"/>
      <c r="I321" s="20"/>
      <c r="J321" s="3"/>
    </row>
    <row r="322" spans="1:10" ht="12.75">
      <c r="A322" s="3">
        <v>94</v>
      </c>
      <c r="B322" s="18">
        <f t="shared" si="24"/>
        <v>14.055279193936585</v>
      </c>
      <c r="C322" s="39">
        <f t="shared" si="25"/>
        <v>221.2143303379235</v>
      </c>
      <c r="D322" s="18">
        <f t="shared" si="27"/>
        <v>124.14985913771997</v>
      </c>
      <c r="E322" s="18">
        <f t="shared" si="28"/>
        <v>248.29971827543994</v>
      </c>
      <c r="F322" s="18">
        <f t="shared" si="26"/>
        <v>484.2195669353545</v>
      </c>
      <c r="G322" s="41" t="str">
        <f t="shared" si="29"/>
        <v>221.21,124.15</v>
      </c>
      <c r="H322" s="20"/>
      <c r="I322" s="20"/>
      <c r="J322" s="3"/>
    </row>
    <row r="323" spans="1:10" ht="12.75">
      <c r="A323" s="3">
        <v>93</v>
      </c>
      <c r="B323" s="18">
        <f t="shared" si="24"/>
        <v>13.815678129478982</v>
      </c>
      <c r="C323" s="39">
        <f t="shared" si="25"/>
        <v>221.45393140238113</v>
      </c>
      <c r="D323" s="18">
        <f t="shared" si="27"/>
        <v>124.47387828522886</v>
      </c>
      <c r="E323" s="18">
        <f t="shared" si="28"/>
        <v>248.94775657045773</v>
      </c>
      <c r="F323" s="18">
        <f t="shared" si="26"/>
        <v>486.7503978943322</v>
      </c>
      <c r="G323" s="41" t="str">
        <f t="shared" si="29"/>
        <v>221.45,124.47</v>
      </c>
      <c r="H323" s="20"/>
      <c r="I323" s="20"/>
      <c r="J323" s="3"/>
    </row>
    <row r="324" spans="1:10" ht="12.75">
      <c r="A324" s="3">
        <v>92</v>
      </c>
      <c r="B324" s="18">
        <f t="shared" si="24"/>
        <v>13.57784333531373</v>
      </c>
      <c r="C324" s="39">
        <f t="shared" si="25"/>
        <v>221.69176619654638</v>
      </c>
      <c r="D324" s="18">
        <f t="shared" si="27"/>
        <v>124.79789743273774</v>
      </c>
      <c r="E324" s="18">
        <f t="shared" si="28"/>
        <v>249.59579486547548</v>
      </c>
      <c r="F324" s="18">
        <f t="shared" si="26"/>
        <v>489.2878254695324</v>
      </c>
      <c r="G324" s="41" t="str">
        <f t="shared" si="29"/>
        <v>221.69,124.80</v>
      </c>
      <c r="H324" s="20"/>
      <c r="I324" s="20"/>
      <c r="J324" s="3"/>
    </row>
    <row r="325" spans="1:10" ht="12.75">
      <c r="A325" s="3">
        <v>91</v>
      </c>
      <c r="B325" s="18">
        <f t="shared" si="24"/>
        <v>13.341774150846831</v>
      </c>
      <c r="C325" s="39">
        <f t="shared" si="25"/>
        <v>221.92783538101327</v>
      </c>
      <c r="D325" s="18">
        <f t="shared" si="27"/>
        <v>125.12191658024663</v>
      </c>
      <c r="E325" s="18">
        <f t="shared" si="28"/>
        <v>250.24383316049327</v>
      </c>
      <c r="F325" s="18">
        <f t="shared" si="26"/>
        <v>491.8318496609554</v>
      </c>
      <c r="G325" s="41" t="str">
        <f t="shared" si="29"/>
        <v>221.93,125.12</v>
      </c>
      <c r="H325" s="20"/>
      <c r="I325" s="20"/>
      <c r="J325" s="3"/>
    </row>
    <row r="326" spans="1:10" ht="12.75">
      <c r="A326" s="3">
        <v>90</v>
      </c>
      <c r="B326" s="18">
        <f t="shared" si="24"/>
        <v>13.10747004499413</v>
      </c>
      <c r="C326" s="39">
        <f t="shared" si="25"/>
        <v>222.16213948686598</v>
      </c>
      <c r="D326" s="18">
        <f t="shared" si="27"/>
        <v>125.44593572775553</v>
      </c>
      <c r="E326" s="18">
        <f t="shared" si="28"/>
        <v>250.89187145551105</v>
      </c>
      <c r="F326" s="18">
        <f t="shared" si="26"/>
        <v>494.3824704686012</v>
      </c>
      <c r="G326" s="41" t="str">
        <f t="shared" si="29"/>
        <v>222.16,125.45</v>
      </c>
      <c r="H326" s="20"/>
      <c r="I326" s="20"/>
      <c r="J326" s="3"/>
    </row>
    <row r="327" spans="1:10" ht="12.75">
      <c r="A327" s="3">
        <v>89</v>
      </c>
      <c r="B327" s="18">
        <f t="shared" si="24"/>
        <v>12.874930618243098</v>
      </c>
      <c r="C327" s="39">
        <f t="shared" si="25"/>
        <v>222.394678913617</v>
      </c>
      <c r="D327" s="18">
        <f t="shared" si="27"/>
        <v>125.7699548752644</v>
      </c>
      <c r="E327" s="18">
        <f t="shared" si="28"/>
        <v>251.5399097505288</v>
      </c>
      <c r="F327" s="18">
        <f t="shared" si="26"/>
        <v>496.9396878924695</v>
      </c>
      <c r="G327" s="41" t="str">
        <f t="shared" si="29"/>
        <v>222.39,125.77</v>
      </c>
      <c r="H327" s="20"/>
      <c r="I327" s="20"/>
      <c r="J327" s="3"/>
    </row>
    <row r="328" spans="1:10" ht="12.75">
      <c r="A328" s="3">
        <v>88</v>
      </c>
      <c r="B328" s="18">
        <f t="shared" si="24"/>
        <v>12.644155604819929</v>
      </c>
      <c r="C328" s="39">
        <f t="shared" si="25"/>
        <v>222.62545392704018</v>
      </c>
      <c r="D328" s="18">
        <f t="shared" si="27"/>
        <v>126.0939740227733</v>
      </c>
      <c r="E328" s="18">
        <f t="shared" si="28"/>
        <v>252.1879480455466</v>
      </c>
      <c r="F328" s="18">
        <f t="shared" si="26"/>
        <v>499.50350193256077</v>
      </c>
      <c r="G328" s="41" t="str">
        <f t="shared" si="29"/>
        <v>222.63,126.09</v>
      </c>
      <c r="H328" s="20"/>
      <c r="I328" s="20"/>
      <c r="J328" s="3"/>
    </row>
    <row r="329" spans="1:10" ht="12.75">
      <c r="A329" s="3">
        <v>87</v>
      </c>
      <c r="B329" s="18">
        <f t="shared" si="24"/>
        <v>12.415144874967126</v>
      </c>
      <c r="C329" s="39">
        <f t="shared" si="25"/>
        <v>222.854464656893</v>
      </c>
      <c r="D329" s="18">
        <f t="shared" si="27"/>
        <v>126.41799317028219</v>
      </c>
      <c r="E329" s="18">
        <f t="shared" si="28"/>
        <v>252.83598634056438</v>
      </c>
      <c r="F329" s="18">
        <f t="shared" si="26"/>
        <v>502.0739125888746</v>
      </c>
      <c r="G329" s="41" t="str">
        <f t="shared" si="29"/>
        <v>222.85,126.42</v>
      </c>
      <c r="H329" s="20"/>
      <c r="I329" s="20"/>
      <c r="J329" s="3"/>
    </row>
    <row r="330" spans="1:10" ht="12.75">
      <c r="A330" s="3">
        <v>86</v>
      </c>
      <c r="B330" s="18">
        <f t="shared" si="24"/>
        <v>12.187898437336713</v>
      </c>
      <c r="C330" s="39">
        <f t="shared" si="25"/>
        <v>223.0817110945234</v>
      </c>
      <c r="D330" s="18">
        <f t="shared" si="27"/>
        <v>126.74201231779108</v>
      </c>
      <c r="E330" s="18">
        <f t="shared" si="28"/>
        <v>253.48402463558216</v>
      </c>
      <c r="F330" s="18">
        <f t="shared" si="26"/>
        <v>504.6509198614112</v>
      </c>
      <c r="G330" s="41" t="str">
        <f t="shared" si="29"/>
        <v>223.08,126.74</v>
      </c>
      <c r="H330" s="20"/>
      <c r="I330" s="20"/>
      <c r="J330" s="3"/>
    </row>
    <row r="331" spans="1:10" ht="12.75">
      <c r="A331" s="3">
        <v>85</v>
      </c>
      <c r="B331" s="18">
        <f t="shared" si="24"/>
        <v>11.96241644150507</v>
      </c>
      <c r="C331" s="39">
        <f t="shared" si="25"/>
        <v>223.30719309035504</v>
      </c>
      <c r="D331" s="18">
        <f t="shared" si="27"/>
        <v>127.06603146529997</v>
      </c>
      <c r="E331" s="18">
        <f t="shared" si="28"/>
        <v>254.13206293059994</v>
      </c>
      <c r="F331" s="18">
        <f t="shared" si="26"/>
        <v>507.23452375017047</v>
      </c>
      <c r="G331" s="41" t="str">
        <f t="shared" si="29"/>
        <v>223.31,127.07</v>
      </c>
      <c r="H331" s="20"/>
      <c r="I331" s="20"/>
      <c r="J331" s="3"/>
    </row>
    <row r="332" spans="1:10" ht="12.75">
      <c r="A332" s="3">
        <v>84</v>
      </c>
      <c r="B332" s="18">
        <f t="shared" si="24"/>
        <v>11.738699180615313</v>
      </c>
      <c r="C332" s="39">
        <f t="shared" si="25"/>
        <v>223.5309103512448</v>
      </c>
      <c r="D332" s="18">
        <f t="shared" si="27"/>
        <v>127.39005061280885</v>
      </c>
      <c r="E332" s="18">
        <f t="shared" si="28"/>
        <v>254.7801012256177</v>
      </c>
      <c r="F332" s="18">
        <f t="shared" si="26"/>
        <v>509.8247242551523</v>
      </c>
      <c r="G332" s="41" t="str">
        <f t="shared" si="29"/>
        <v>223.53,127.39</v>
      </c>
      <c r="H332" s="20"/>
      <c r="I332" s="20"/>
      <c r="J332" s="3"/>
    </row>
    <row r="333" spans="1:10" ht="12.75">
      <c r="A333" s="3">
        <v>83</v>
      </c>
      <c r="B333" s="18">
        <f t="shared" si="24"/>
        <v>11.516747094153814</v>
      </c>
      <c r="C333" s="39">
        <f t="shared" si="25"/>
        <v>223.7528624377063</v>
      </c>
      <c r="D333" s="18">
        <f t="shared" si="27"/>
        <v>127.71406976031774</v>
      </c>
      <c r="E333" s="18">
        <f t="shared" si="28"/>
        <v>255.42813952063548</v>
      </c>
      <c r="F333" s="18">
        <f t="shared" si="26"/>
        <v>512.4215213763571</v>
      </c>
      <c r="G333" s="41" t="str">
        <f t="shared" si="29"/>
        <v>223.75,127.71</v>
      </c>
      <c r="H333" s="20"/>
      <c r="I333" s="20"/>
      <c r="J333" s="3"/>
    </row>
    <row r="334" spans="1:10" ht="12.75">
      <c r="A334" s="3">
        <v>82</v>
      </c>
      <c r="B334" s="18">
        <f t="shared" si="24"/>
        <v>11.296560770868112</v>
      </c>
      <c r="C334" s="39">
        <f t="shared" si="25"/>
        <v>223.97304876099201</v>
      </c>
      <c r="D334" s="18">
        <f t="shared" si="27"/>
        <v>128.03808890782665</v>
      </c>
      <c r="E334" s="18">
        <f t="shared" si="28"/>
        <v>256.0761778156533</v>
      </c>
      <c r="F334" s="18">
        <f t="shared" si="26"/>
        <v>515.0249151137846</v>
      </c>
      <c r="G334" s="41" t="str">
        <f t="shared" si="29"/>
        <v>223.97,128.04</v>
      </c>
      <c r="H334" s="20"/>
      <c r="I334" s="20"/>
      <c r="J334" s="3"/>
    </row>
    <row r="335" spans="1:10" ht="12.75">
      <c r="A335" s="3">
        <v>81</v>
      </c>
      <c r="B335" s="18">
        <f t="shared" si="24"/>
        <v>11.07814095183295</v>
      </c>
      <c r="C335" s="39">
        <f t="shared" si="25"/>
        <v>224.19146858002716</v>
      </c>
      <c r="D335" s="18">
        <f t="shared" si="27"/>
        <v>128.3621080553355</v>
      </c>
      <c r="E335" s="18">
        <f t="shared" si="28"/>
        <v>256.724216110671</v>
      </c>
      <c r="F335" s="18">
        <f t="shared" si="26"/>
        <v>517.6349054674345</v>
      </c>
      <c r="G335" s="41" t="str">
        <f t="shared" si="29"/>
        <v>224.19,128.36</v>
      </c>
      <c r="H335" s="20"/>
      <c r="I335" s="20"/>
      <c r="J335" s="3"/>
    </row>
    <row r="336" spans="1:10" ht="12.75">
      <c r="A336" s="3">
        <v>80</v>
      </c>
      <c r="B336" s="18">
        <f t="shared" si="24"/>
        <v>10.861488533673011</v>
      </c>
      <c r="C336" s="39">
        <f t="shared" si="25"/>
        <v>224.4081209981871</v>
      </c>
      <c r="D336" s="18">
        <f t="shared" si="27"/>
        <v>128.6861272028444</v>
      </c>
      <c r="E336" s="18">
        <f t="shared" si="28"/>
        <v>257.3722544056888</v>
      </c>
      <c r="F336" s="18">
        <f t="shared" si="26"/>
        <v>520.2514924373072</v>
      </c>
      <c r="G336" s="41" t="str">
        <f t="shared" si="29"/>
        <v>224.41,128.69</v>
      </c>
      <c r="H336" s="20"/>
      <c r="I336" s="20"/>
      <c r="J336" s="3"/>
    </row>
    <row r="337" spans="1:10" ht="12.75">
      <c r="A337" s="3">
        <v>79</v>
      </c>
      <c r="B337" s="18">
        <f aca="true" t="shared" si="30" ref="B337:B400">$H$7*LN(($H$7+SQRT(($H$7*$H$7)-(D337*D337)))/D337)-SQRT(($H$7*$H$7)-(D337*D337))</f>
        <v>10.646604571950945</v>
      </c>
      <c r="C337" s="39">
        <f aca="true" t="shared" si="31" ref="C337:C400">$H$11-B337</f>
        <v>224.62300495990917</v>
      </c>
      <c r="D337" s="18">
        <f t="shared" si="27"/>
        <v>129.0101463503533</v>
      </c>
      <c r="E337" s="18">
        <f t="shared" si="28"/>
        <v>258.0202927007066</v>
      </c>
      <c r="F337" s="18">
        <f aca="true" t="shared" si="32" ref="F337:F400">D337^2*PI()/100</f>
        <v>522.8746760234027</v>
      </c>
      <c r="G337" s="41" t="str">
        <f t="shared" si="29"/>
        <v>224.62,129.01</v>
      </c>
      <c r="H337" s="20"/>
      <c r="I337" s="20"/>
      <c r="J337" s="3"/>
    </row>
    <row r="338" spans="1:10" ht="12.75">
      <c r="A338" s="3">
        <v>78</v>
      </c>
      <c r="B338" s="18">
        <f t="shared" si="30"/>
        <v>10.43349028472926</v>
      </c>
      <c r="C338" s="39">
        <f t="shared" si="31"/>
        <v>224.83611924713085</v>
      </c>
      <c r="D338" s="18">
        <f aca="true" t="shared" si="33" ref="D338:D401">$H$7-($H$7-$H$5)/400*A338</f>
        <v>129.3341654978622</v>
      </c>
      <c r="E338" s="18">
        <f aca="true" t="shared" si="34" ref="E338:E401">D338*2</f>
        <v>258.6683309957244</v>
      </c>
      <c r="F338" s="18">
        <f t="shared" si="32"/>
        <v>525.504456225721</v>
      </c>
      <c r="G338" s="41" t="str">
        <f t="shared" si="29"/>
        <v>224.84,129.33</v>
      </c>
      <c r="H338" s="20"/>
      <c r="I338" s="20"/>
      <c r="J338" s="3"/>
    </row>
    <row r="339" spans="1:10" ht="12.75">
      <c r="A339" s="3">
        <v>77</v>
      </c>
      <c r="B339" s="18">
        <f t="shared" si="30"/>
        <v>10.222147056316118</v>
      </c>
      <c r="C339" s="39">
        <f t="shared" si="31"/>
        <v>225.047462475544</v>
      </c>
      <c r="D339" s="18">
        <f t="shared" si="33"/>
        <v>129.65818464537108</v>
      </c>
      <c r="E339" s="18">
        <f t="shared" si="34"/>
        <v>259.31636929074216</v>
      </c>
      <c r="F339" s="18">
        <f t="shared" si="32"/>
        <v>528.1408330442619</v>
      </c>
      <c r="G339" s="41" t="str">
        <f t="shared" si="29"/>
        <v>225.05,129.66</v>
      </c>
      <c r="H339" s="20"/>
      <c r="I339" s="20"/>
      <c r="J339" s="3"/>
    </row>
    <row r="340" spans="1:10" ht="12.75">
      <c r="A340" s="3">
        <v>76</v>
      </c>
      <c r="B340" s="18">
        <f t="shared" si="30"/>
        <v>10.012576441205681</v>
      </c>
      <c r="C340" s="39">
        <f t="shared" si="31"/>
        <v>225.25703309065443</v>
      </c>
      <c r="D340" s="18">
        <f t="shared" si="33"/>
        <v>129.98220379287997</v>
      </c>
      <c r="E340" s="18">
        <f t="shared" si="34"/>
        <v>259.96440758575994</v>
      </c>
      <c r="F340" s="18">
        <f t="shared" si="32"/>
        <v>530.7838064790255</v>
      </c>
      <c r="G340" s="41" t="str">
        <f aca="true" t="shared" si="35" ref="G340:G403">CONCATENATE((SUBSTITUTE(TEXT(C340,"#.##0,00"),",",".")),",",(SUBSTITUTE(TEXT(D340,"#.##0,00"),",",".")))</f>
        <v>225.26,129.98</v>
      </c>
      <c r="H340" s="20"/>
      <c r="I340" s="20"/>
      <c r="J340" s="3"/>
    </row>
    <row r="341" spans="1:10" ht="12.75">
      <c r="A341" s="3">
        <v>75</v>
      </c>
      <c r="B341" s="18">
        <f t="shared" si="30"/>
        <v>9.804780168224028</v>
      </c>
      <c r="C341" s="39">
        <f t="shared" si="31"/>
        <v>225.46482936363608</v>
      </c>
      <c r="D341" s="18">
        <f t="shared" si="33"/>
        <v>130.30622294038886</v>
      </c>
      <c r="E341" s="18">
        <f t="shared" si="34"/>
        <v>260.6124458807777</v>
      </c>
      <c r="F341" s="18">
        <f t="shared" si="32"/>
        <v>533.4333765300119</v>
      </c>
      <c r="G341" s="41" t="str">
        <f t="shared" si="35"/>
        <v>225.46,130.31</v>
      </c>
      <c r="H341" s="20"/>
      <c r="I341" s="20"/>
      <c r="J341" s="3"/>
    </row>
    <row r="342" spans="1:10" ht="12.75">
      <c r="A342" s="3">
        <v>74</v>
      </c>
      <c r="B342" s="18">
        <f t="shared" si="30"/>
        <v>9.598760144892793</v>
      </c>
      <c r="C342" s="39">
        <f t="shared" si="31"/>
        <v>225.67084938696732</v>
      </c>
      <c r="D342" s="18">
        <f t="shared" si="33"/>
        <v>130.63024208789773</v>
      </c>
      <c r="E342" s="18">
        <f t="shared" si="34"/>
        <v>261.26048417579545</v>
      </c>
      <c r="F342" s="18">
        <f t="shared" si="32"/>
        <v>536.0895431972208</v>
      </c>
      <c r="G342" s="41" t="str">
        <f t="shared" si="35"/>
        <v>225.67,130.63</v>
      </c>
      <c r="H342" s="20"/>
      <c r="I342" s="20"/>
      <c r="J342" s="3"/>
    </row>
    <row r="343" spans="1:10" ht="12.75">
      <c r="A343" s="3">
        <v>73</v>
      </c>
      <c r="B343" s="18">
        <f t="shared" si="30"/>
        <v>9.394518462023328</v>
      </c>
      <c r="C343" s="39">
        <f t="shared" si="31"/>
        <v>225.8750910698368</v>
      </c>
      <c r="D343" s="18">
        <f t="shared" si="33"/>
        <v>130.95426123540662</v>
      </c>
      <c r="E343" s="18">
        <f t="shared" si="34"/>
        <v>261.90852247081324</v>
      </c>
      <c r="F343" s="18">
        <f t="shared" si="32"/>
        <v>538.7523064806526</v>
      </c>
      <c r="G343" s="41" t="str">
        <f t="shared" si="35"/>
        <v>225.88,130.95</v>
      </c>
      <c r="H343" s="20"/>
      <c r="I343" s="20"/>
      <c r="J343" s="3"/>
    </row>
    <row r="344" spans="1:10" ht="12.75">
      <c r="A344" s="3">
        <v>72</v>
      </c>
      <c r="B344" s="18">
        <f t="shared" si="30"/>
        <v>9.192057398555832</v>
      </c>
      <c r="C344" s="39">
        <f t="shared" si="31"/>
        <v>226.07755213330427</v>
      </c>
      <c r="D344" s="18">
        <f t="shared" si="33"/>
        <v>131.2782803829155</v>
      </c>
      <c r="E344" s="18">
        <f t="shared" si="34"/>
        <v>262.556560765831</v>
      </c>
      <c r="F344" s="18">
        <f t="shared" si="32"/>
        <v>541.4216663803069</v>
      </c>
      <c r="G344" s="41" t="str">
        <f t="shared" si="35"/>
        <v>226.08,131.28</v>
      </c>
      <c r="H344" s="20"/>
      <c r="I344" s="20"/>
      <c r="J344" s="3"/>
    </row>
    <row r="345" spans="1:10" ht="12.75">
      <c r="A345" s="3">
        <v>71</v>
      </c>
      <c r="B345" s="18">
        <f t="shared" si="30"/>
        <v>8.991379426658014</v>
      </c>
      <c r="C345" s="39">
        <f t="shared" si="31"/>
        <v>226.2782301052021</v>
      </c>
      <c r="D345" s="18">
        <f t="shared" si="33"/>
        <v>131.6022995304244</v>
      </c>
      <c r="E345" s="18">
        <f t="shared" si="34"/>
        <v>263.2045990608488</v>
      </c>
      <c r="F345" s="18">
        <f t="shared" si="32"/>
        <v>544.0976228961841</v>
      </c>
      <c r="G345" s="41" t="str">
        <f t="shared" si="35"/>
        <v>226.28,131.60</v>
      </c>
      <c r="H345" s="20"/>
      <c r="I345" s="20"/>
      <c r="J345" s="3"/>
    </row>
    <row r="346" spans="1:10" ht="12.75">
      <c r="A346" s="3">
        <v>70</v>
      </c>
      <c r="B346" s="18">
        <f t="shared" si="30"/>
        <v>8.792487217099506</v>
      </c>
      <c r="C346" s="39">
        <f t="shared" si="31"/>
        <v>226.4771223147606</v>
      </c>
      <c r="D346" s="18">
        <f t="shared" si="33"/>
        <v>131.9263186779333</v>
      </c>
      <c r="E346" s="18">
        <f t="shared" si="34"/>
        <v>263.8526373558666</v>
      </c>
      <c r="F346" s="18">
        <f t="shared" si="32"/>
        <v>546.780176028284</v>
      </c>
      <c r="G346" s="41" t="str">
        <f t="shared" si="35"/>
        <v>226.48,131.93</v>
      </c>
      <c r="H346" s="20"/>
      <c r="I346" s="20"/>
      <c r="J346" s="3"/>
    </row>
    <row r="347" spans="1:10" ht="12.75">
      <c r="A347" s="3">
        <v>69</v>
      </c>
      <c r="B347" s="18">
        <f t="shared" si="30"/>
        <v>8.595383644920062</v>
      </c>
      <c r="C347" s="39">
        <f t="shared" si="31"/>
        <v>226.67422588694006</v>
      </c>
      <c r="D347" s="18">
        <f t="shared" si="33"/>
        <v>132.2503378254422</v>
      </c>
      <c r="E347" s="18">
        <f t="shared" si="34"/>
        <v>264.5006756508844</v>
      </c>
      <c r="F347" s="18">
        <f t="shared" si="32"/>
        <v>549.4693257766066</v>
      </c>
      <c r="G347" s="41" t="str">
        <f t="shared" si="35"/>
        <v>226.67,132.25</v>
      </c>
      <c r="H347" s="20"/>
      <c r="I347" s="20"/>
      <c r="J347" s="3"/>
    </row>
    <row r="348" spans="1:10" ht="12.75">
      <c r="A348" s="3">
        <v>68</v>
      </c>
      <c r="B348" s="18">
        <f t="shared" si="30"/>
        <v>8.400071795409787</v>
      </c>
      <c r="C348" s="39">
        <f t="shared" si="31"/>
        <v>226.86953773645033</v>
      </c>
      <c r="D348" s="18">
        <f t="shared" si="33"/>
        <v>132.57435697295108</v>
      </c>
      <c r="E348" s="18">
        <f t="shared" si="34"/>
        <v>265.14871394590216</v>
      </c>
      <c r="F348" s="18">
        <f t="shared" si="32"/>
        <v>552.1650721411519</v>
      </c>
      <c r="G348" s="41" t="str">
        <f t="shared" si="35"/>
        <v>226.87,132.57</v>
      </c>
      <c r="H348" s="20"/>
      <c r="I348" s="20"/>
      <c r="J348" s="3"/>
    </row>
    <row r="349" spans="1:10" ht="12.75">
      <c r="A349" s="3">
        <v>67</v>
      </c>
      <c r="B349" s="18">
        <f t="shared" si="30"/>
        <v>8.206554970422388</v>
      </c>
      <c r="C349" s="39">
        <f t="shared" si="31"/>
        <v>227.06305456143772</v>
      </c>
      <c r="D349" s="18">
        <f t="shared" si="33"/>
        <v>132.89837612045997</v>
      </c>
      <c r="E349" s="18">
        <f t="shared" si="34"/>
        <v>265.79675224091994</v>
      </c>
      <c r="F349" s="18">
        <f t="shared" si="32"/>
        <v>554.8674151219199</v>
      </c>
      <c r="G349" s="41" t="str">
        <f t="shared" si="35"/>
        <v>227.06,132.90</v>
      </c>
      <c r="H349" s="20"/>
      <c r="I349" s="20"/>
      <c r="J349" s="3"/>
    </row>
    <row r="350" spans="1:10" ht="12.75">
      <c r="A350" s="3">
        <v>66</v>
      </c>
      <c r="B350" s="18">
        <f t="shared" si="30"/>
        <v>8.014836695043073</v>
      </c>
      <c r="C350" s="39">
        <f t="shared" si="31"/>
        <v>227.25477283681704</v>
      </c>
      <c r="D350" s="18">
        <f t="shared" si="33"/>
        <v>133.22239526796886</v>
      </c>
      <c r="E350" s="18">
        <f t="shared" si="34"/>
        <v>266.4447905359377</v>
      </c>
      <c r="F350" s="18">
        <f t="shared" si="32"/>
        <v>557.5763547189106</v>
      </c>
      <c r="G350" s="41" t="str">
        <f t="shared" si="35"/>
        <v>227.25,133.22</v>
      </c>
      <c r="H350" s="20"/>
      <c r="I350" s="20"/>
      <c r="J350" s="3"/>
    </row>
    <row r="351" spans="1:10" ht="12.75">
      <c r="A351" s="3">
        <v>65</v>
      </c>
      <c r="B351" s="18">
        <f t="shared" si="30"/>
        <v>7.824920724635632</v>
      </c>
      <c r="C351" s="39">
        <f t="shared" si="31"/>
        <v>227.44468880722448</v>
      </c>
      <c r="D351" s="18">
        <f t="shared" si="33"/>
        <v>133.54641441547773</v>
      </c>
      <c r="E351" s="18">
        <f t="shared" si="34"/>
        <v>267.09282883095545</v>
      </c>
      <c r="F351" s="18">
        <f t="shared" si="32"/>
        <v>560.2918909321237</v>
      </c>
      <c r="G351" s="41" t="str">
        <f t="shared" si="35"/>
        <v>227.44,133.55</v>
      </c>
      <c r="H351" s="20"/>
      <c r="I351" s="20"/>
      <c r="J351" s="3"/>
    </row>
    <row r="352" spans="1:10" ht="12.75">
      <c r="A352" s="3">
        <v>64</v>
      </c>
      <c r="B352" s="18">
        <f t="shared" si="30"/>
        <v>7.636811052294391</v>
      </c>
      <c r="C352" s="39">
        <f t="shared" si="31"/>
        <v>227.63279847956574</v>
      </c>
      <c r="D352" s="18">
        <f t="shared" si="33"/>
        <v>133.87043356298662</v>
      </c>
      <c r="E352" s="18">
        <f t="shared" si="34"/>
        <v>267.74086712597324</v>
      </c>
      <c r="F352" s="18">
        <f t="shared" si="32"/>
        <v>563.0140237615598</v>
      </c>
      <c r="G352" s="41" t="str">
        <f t="shared" si="35"/>
        <v>227.63,133.87</v>
      </c>
      <c r="H352" s="20"/>
      <c r="I352" s="20"/>
      <c r="J352" s="3"/>
    </row>
    <row r="353" spans="1:10" ht="12.75">
      <c r="A353" s="3">
        <v>63</v>
      </c>
      <c r="B353" s="18">
        <f t="shared" si="30"/>
        <v>7.4505119167292975</v>
      </c>
      <c r="C353" s="39">
        <f t="shared" si="31"/>
        <v>227.81909761513083</v>
      </c>
      <c r="D353" s="18">
        <f t="shared" si="33"/>
        <v>134.1944527104955</v>
      </c>
      <c r="E353" s="18">
        <f t="shared" si="34"/>
        <v>268.388905420991</v>
      </c>
      <c r="F353" s="18">
        <f t="shared" si="32"/>
        <v>565.7427532072186</v>
      </c>
      <c r="G353" s="41" t="str">
        <f t="shared" si="35"/>
        <v>227.82,134.19</v>
      </c>
      <c r="H353" s="20"/>
      <c r="I353" s="20"/>
      <c r="J353" s="3"/>
    </row>
    <row r="354" spans="1:10" ht="12.75">
      <c r="A354" s="3">
        <v>62</v>
      </c>
      <c r="B354" s="18">
        <f t="shared" si="30"/>
        <v>7.266027810615185</v>
      </c>
      <c r="C354" s="39">
        <f t="shared" si="31"/>
        <v>228.00358172124493</v>
      </c>
      <c r="D354" s="18">
        <f t="shared" si="33"/>
        <v>134.5184718580044</v>
      </c>
      <c r="E354" s="18">
        <f t="shared" si="34"/>
        <v>269.0369437160088</v>
      </c>
      <c r="F354" s="18">
        <f t="shared" si="32"/>
        <v>568.4780792691002</v>
      </c>
      <c r="G354" s="41" t="str">
        <f t="shared" si="35"/>
        <v>228.00,134.52</v>
      </c>
      <c r="H354" s="20"/>
      <c r="I354" s="20"/>
      <c r="J354" s="3"/>
    </row>
    <row r="355" spans="1:10" ht="12.75">
      <c r="A355" s="3">
        <v>61</v>
      </c>
      <c r="B355" s="18">
        <f t="shared" si="30"/>
        <v>7.083363489438327</v>
      </c>
      <c r="C355" s="39">
        <f t="shared" si="31"/>
        <v>228.18624604242177</v>
      </c>
      <c r="D355" s="18">
        <f t="shared" si="33"/>
        <v>134.8424910055133</v>
      </c>
      <c r="E355" s="18">
        <f t="shared" si="34"/>
        <v>269.6849820110266</v>
      </c>
      <c r="F355" s="18">
        <f t="shared" si="32"/>
        <v>571.2200019472044</v>
      </c>
      <c r="G355" s="41" t="str">
        <f t="shared" si="35"/>
        <v>228.19,134.84</v>
      </c>
      <c r="H355" s="20"/>
      <c r="I355" s="20"/>
      <c r="J355" s="3"/>
    </row>
    <row r="356" spans="1:10" ht="12.75">
      <c r="A356" s="3">
        <v>60</v>
      </c>
      <c r="B356" s="18">
        <f t="shared" si="30"/>
        <v>6.902523980877234</v>
      </c>
      <c r="C356" s="39">
        <f t="shared" si="31"/>
        <v>228.3670855509829</v>
      </c>
      <c r="D356" s="18">
        <f t="shared" si="33"/>
        <v>135.1665101530222</v>
      </c>
      <c r="E356" s="18">
        <f t="shared" si="34"/>
        <v>270.3330203060444</v>
      </c>
      <c r="F356" s="18">
        <f t="shared" si="32"/>
        <v>573.9685212415314</v>
      </c>
      <c r="G356" s="41" t="str">
        <f t="shared" si="35"/>
        <v>228.37,135.17</v>
      </c>
      <c r="H356" s="20"/>
      <c r="I356" s="20"/>
      <c r="J356" s="3"/>
    </row>
    <row r="357" spans="1:10" ht="12.75">
      <c r="A357" s="3">
        <v>59</v>
      </c>
      <c r="B357" s="18">
        <f t="shared" si="30"/>
        <v>6.723514594757319</v>
      </c>
      <c r="C357" s="39">
        <f t="shared" si="31"/>
        <v>228.5460949371028</v>
      </c>
      <c r="D357" s="18">
        <f t="shared" si="33"/>
        <v>135.49052930053108</v>
      </c>
      <c r="E357" s="18">
        <f t="shared" si="34"/>
        <v>270.98105860106216</v>
      </c>
      <c r="F357" s="18">
        <f t="shared" si="32"/>
        <v>576.723637152081</v>
      </c>
      <c r="G357" s="41" t="str">
        <f t="shared" si="35"/>
        <v>228.55,135.49</v>
      </c>
      <c r="H357" s="20"/>
      <c r="I357" s="20"/>
      <c r="J357" s="3"/>
    </row>
    <row r="358" spans="1:10" ht="12.75">
      <c r="A358" s="3">
        <v>58</v>
      </c>
      <c r="B358" s="18">
        <f t="shared" si="30"/>
        <v>6.546340933623</v>
      </c>
      <c r="C358" s="39">
        <f t="shared" si="31"/>
        <v>228.7232685982371</v>
      </c>
      <c r="D358" s="18">
        <f t="shared" si="33"/>
        <v>135.81454844803997</v>
      </c>
      <c r="E358" s="18">
        <f t="shared" si="34"/>
        <v>271.62909689607994</v>
      </c>
      <c r="F358" s="18">
        <f t="shared" si="32"/>
        <v>579.4853496788534</v>
      </c>
      <c r="G358" s="41" t="str">
        <f t="shared" si="35"/>
        <v>228.72,135.81</v>
      </c>
      <c r="H358" s="20"/>
      <c r="I358" s="20"/>
      <c r="J358" s="3"/>
    </row>
    <row r="359" spans="1:10" ht="12.75">
      <c r="A359" s="3">
        <v>57</v>
      </c>
      <c r="B359" s="18">
        <f t="shared" si="30"/>
        <v>6.371008903975451</v>
      </c>
      <c r="C359" s="39">
        <f t="shared" si="31"/>
        <v>228.89860062788466</v>
      </c>
      <c r="D359" s="18">
        <f t="shared" si="33"/>
        <v>136.13856759554886</v>
      </c>
      <c r="E359" s="18">
        <f t="shared" si="34"/>
        <v>272.2771351910977</v>
      </c>
      <c r="F359" s="18">
        <f t="shared" si="32"/>
        <v>582.2536588218485</v>
      </c>
      <c r="G359" s="41" t="str">
        <f t="shared" si="35"/>
        <v>228.90,136.14</v>
      </c>
      <c r="H359" s="20"/>
      <c r="I359" s="20"/>
      <c r="J359" s="3"/>
    </row>
    <row r="360" spans="1:10" ht="12.75">
      <c r="A360" s="3">
        <v>56</v>
      </c>
      <c r="B360" s="18">
        <f t="shared" si="30"/>
        <v>6.197524728227677</v>
      </c>
      <c r="C360" s="39">
        <f t="shared" si="31"/>
        <v>229.07208480363244</v>
      </c>
      <c r="D360" s="18">
        <f t="shared" si="33"/>
        <v>136.46258674305773</v>
      </c>
      <c r="E360" s="18">
        <f t="shared" si="34"/>
        <v>272.92517348611545</v>
      </c>
      <c r="F360" s="18">
        <f t="shared" si="32"/>
        <v>585.0285645810659</v>
      </c>
      <c r="G360" s="41" t="str">
        <f t="shared" si="35"/>
        <v>229.07,136.46</v>
      </c>
      <c r="H360" s="20"/>
      <c r="I360" s="20"/>
      <c r="J360" s="3"/>
    </row>
    <row r="361" spans="1:10" ht="12.75">
      <c r="A361" s="3">
        <v>55</v>
      </c>
      <c r="B361" s="18">
        <f t="shared" si="30"/>
        <v>6.0258949574351846</v>
      </c>
      <c r="C361" s="39">
        <f t="shared" si="31"/>
        <v>229.24371457442493</v>
      </c>
      <c r="D361" s="18">
        <f t="shared" si="33"/>
        <v>136.78660589056662</v>
      </c>
      <c r="E361" s="18">
        <f t="shared" si="34"/>
        <v>273.57321178113324</v>
      </c>
      <c r="F361" s="18">
        <f t="shared" si="32"/>
        <v>587.8100669565065</v>
      </c>
      <c r="G361" s="41" t="str">
        <f t="shared" si="35"/>
        <v>229.24,136.79</v>
      </c>
      <c r="H361" s="20"/>
      <c r="I361" s="20"/>
      <c r="J361" s="3"/>
    </row>
    <row r="362" spans="1:10" ht="12.75">
      <c r="A362" s="3">
        <v>54</v>
      </c>
      <c r="B362" s="18">
        <f t="shared" si="30"/>
        <v>5.856126484865271</v>
      </c>
      <c r="C362" s="39">
        <f t="shared" si="31"/>
        <v>229.41348304699483</v>
      </c>
      <c r="D362" s="18">
        <f t="shared" si="33"/>
        <v>137.1106250380755</v>
      </c>
      <c r="E362" s="18">
        <f t="shared" si="34"/>
        <v>274.221250076151</v>
      </c>
      <c r="F362" s="18">
        <f t="shared" si="32"/>
        <v>590.5981659481696</v>
      </c>
      <c r="G362" s="41" t="str">
        <f t="shared" si="35"/>
        <v>229.41,137.11</v>
      </c>
      <c r="H362" s="20"/>
      <c r="I362" s="20"/>
      <c r="J362" s="3"/>
    </row>
    <row r="363" spans="1:10" ht="12.75">
      <c r="A363" s="3">
        <v>53</v>
      </c>
      <c r="B363" s="18">
        <f t="shared" si="30"/>
        <v>5.688226560474604</v>
      </c>
      <c r="C363" s="39">
        <f t="shared" si="31"/>
        <v>229.5813829713855</v>
      </c>
      <c r="D363" s="18">
        <f t="shared" si="33"/>
        <v>137.4346441855844</v>
      </c>
      <c r="E363" s="18">
        <f t="shared" si="34"/>
        <v>274.8692883711688</v>
      </c>
      <c r="F363" s="18">
        <f t="shared" si="32"/>
        <v>593.3928615560555</v>
      </c>
      <c r="G363" s="41" t="str">
        <f t="shared" si="35"/>
        <v>229.58,137.43</v>
      </c>
      <c r="H363" s="20"/>
      <c r="I363" s="20"/>
      <c r="J363" s="3"/>
    </row>
    <row r="364" spans="1:10" ht="12.75">
      <c r="A364" s="3">
        <v>52</v>
      </c>
      <c r="B364" s="18">
        <f t="shared" si="30"/>
        <v>5.522202806372164</v>
      </c>
      <c r="C364" s="39">
        <f t="shared" si="31"/>
        <v>229.74740672548796</v>
      </c>
      <c r="D364" s="18">
        <f t="shared" si="33"/>
        <v>137.7586633330933</v>
      </c>
      <c r="E364" s="18">
        <f t="shared" si="34"/>
        <v>275.5173266661866</v>
      </c>
      <c r="F364" s="18">
        <f t="shared" si="32"/>
        <v>596.194153780164</v>
      </c>
      <c r="G364" s="41" t="str">
        <f t="shared" si="35"/>
        <v>229.75,137.76</v>
      </c>
      <c r="H364" s="20"/>
      <c r="I364" s="20"/>
      <c r="J364" s="3"/>
    </row>
    <row r="365" spans="1:10" ht="12.75">
      <c r="A365" s="3">
        <v>51</v>
      </c>
      <c r="B365" s="18">
        <f t="shared" si="30"/>
        <v>5.358063233353107</v>
      </c>
      <c r="C365" s="39">
        <f t="shared" si="31"/>
        <v>229.911546298507</v>
      </c>
      <c r="D365" s="18">
        <f t="shared" si="33"/>
        <v>138.0826824806022</v>
      </c>
      <c r="E365" s="18">
        <f t="shared" si="34"/>
        <v>276.1653649612044</v>
      </c>
      <c r="F365" s="18">
        <f t="shared" si="32"/>
        <v>599.0020426204954</v>
      </c>
      <c r="G365" s="41" t="str">
        <f t="shared" si="35"/>
        <v>229.91,138.08</v>
      </c>
      <c r="H365" s="20"/>
      <c r="I365" s="20"/>
      <c r="J365" s="3"/>
    </row>
    <row r="366" spans="1:10" ht="12.75">
      <c r="A366" s="3">
        <v>50</v>
      </c>
      <c r="B366" s="18">
        <f t="shared" si="30"/>
        <v>5.195816258597375</v>
      </c>
      <c r="C366" s="39">
        <f t="shared" si="31"/>
        <v>230.07379327326274</v>
      </c>
      <c r="D366" s="18">
        <f t="shared" si="33"/>
        <v>138.40670162811108</v>
      </c>
      <c r="E366" s="18">
        <f t="shared" si="34"/>
        <v>276.81340325622216</v>
      </c>
      <c r="F366" s="18">
        <f t="shared" si="32"/>
        <v>601.8165280770494</v>
      </c>
      <c r="G366" s="41" t="str">
        <f t="shared" si="35"/>
        <v>230.07,138.41</v>
      </c>
      <c r="H366" s="20"/>
      <c r="I366" s="20"/>
      <c r="J366" s="3"/>
    </row>
    <row r="367" spans="1:10" ht="12.75">
      <c r="A367" s="3">
        <v>49</v>
      </c>
      <c r="B367" s="18">
        <f t="shared" si="30"/>
        <v>5.035470724638287</v>
      </c>
      <c r="C367" s="39">
        <f t="shared" si="31"/>
        <v>230.23413880722183</v>
      </c>
      <c r="D367" s="18">
        <f t="shared" si="33"/>
        <v>138.73072077561997</v>
      </c>
      <c r="E367" s="18">
        <f t="shared" si="34"/>
        <v>277.46144155123994</v>
      </c>
      <c r="F367" s="18">
        <f t="shared" si="32"/>
        <v>604.6376101498262</v>
      </c>
      <c r="G367" s="41" t="str">
        <f t="shared" si="35"/>
        <v>230.23,138.73</v>
      </c>
      <c r="H367" s="20"/>
      <c r="I367" s="20"/>
      <c r="J367" s="3"/>
    </row>
    <row r="368" spans="1:10" ht="12.75">
      <c r="A368" s="3">
        <v>48</v>
      </c>
      <c r="B368" s="18">
        <f t="shared" si="30"/>
        <v>4.877035919717372</v>
      </c>
      <c r="C368" s="39">
        <f t="shared" si="31"/>
        <v>230.39257361214274</v>
      </c>
      <c r="D368" s="18">
        <f t="shared" si="33"/>
        <v>139.05473992312886</v>
      </c>
      <c r="E368" s="18">
        <f t="shared" si="34"/>
        <v>278.1094798462577</v>
      </c>
      <c r="F368" s="18">
        <f t="shared" si="32"/>
        <v>607.4652888388255</v>
      </c>
      <c r="G368" s="41" t="str">
        <f t="shared" si="35"/>
        <v>230.39,139.05</v>
      </c>
      <c r="H368" s="20"/>
      <c r="I368" s="20"/>
      <c r="J368" s="3"/>
    </row>
    <row r="369" spans="1:10" ht="12.75">
      <c r="A369" s="3">
        <v>47</v>
      </c>
      <c r="B369" s="18">
        <f t="shared" si="30"/>
        <v>4.720521599655839</v>
      </c>
      <c r="C369" s="39">
        <f t="shared" si="31"/>
        <v>230.54908793220426</v>
      </c>
      <c r="D369" s="18">
        <f t="shared" si="33"/>
        <v>139.37875907063773</v>
      </c>
      <c r="E369" s="18">
        <f t="shared" si="34"/>
        <v>278.75751814127545</v>
      </c>
      <c r="F369" s="18">
        <f t="shared" si="32"/>
        <v>610.2995641440474</v>
      </c>
      <c r="G369" s="41" t="str">
        <f t="shared" si="35"/>
        <v>230.55,139.38</v>
      </c>
      <c r="H369" s="20"/>
      <c r="I369" s="20"/>
      <c r="J369" s="3"/>
    </row>
    <row r="370" spans="1:10" ht="12.75">
      <c r="A370" s="3">
        <v>46</v>
      </c>
      <c r="B370" s="18">
        <f t="shared" si="30"/>
        <v>4.565938011386734</v>
      </c>
      <c r="C370" s="39">
        <f t="shared" si="31"/>
        <v>230.7036715204734</v>
      </c>
      <c r="D370" s="18">
        <f t="shared" si="33"/>
        <v>139.70277821814662</v>
      </c>
      <c r="E370" s="18">
        <f t="shared" si="34"/>
        <v>279.40555643629324</v>
      </c>
      <c r="F370" s="18">
        <f t="shared" si="32"/>
        <v>613.1404360654923</v>
      </c>
      <c r="G370" s="41" t="str">
        <f t="shared" si="35"/>
        <v>230.70,139.70</v>
      </c>
      <c r="H370" s="20"/>
      <c r="I370" s="20"/>
      <c r="J370" s="3"/>
    </row>
    <row r="371" spans="1:10" ht="12.75">
      <c r="A371" s="3">
        <v>45</v>
      </c>
      <c r="B371" s="18">
        <f t="shared" si="30"/>
        <v>4.413295918311974</v>
      </c>
      <c r="C371" s="39">
        <f t="shared" si="31"/>
        <v>230.85631361354814</v>
      </c>
      <c r="D371" s="18">
        <f t="shared" si="33"/>
        <v>140.0267973656555</v>
      </c>
      <c r="E371" s="18">
        <f t="shared" si="34"/>
        <v>280.053594731311</v>
      </c>
      <c r="F371" s="18">
        <f t="shared" si="32"/>
        <v>615.9879046031598</v>
      </c>
      <c r="G371" s="41" t="str">
        <f t="shared" si="35"/>
        <v>230.86,140.03</v>
      </c>
      <c r="H371" s="20"/>
      <c r="I371" s="20"/>
      <c r="J371" s="3"/>
    </row>
    <row r="372" spans="1:10" ht="12.75">
      <c r="A372" s="3">
        <v>44</v>
      </c>
      <c r="B372" s="18">
        <f t="shared" si="30"/>
        <v>4.262606627664567</v>
      </c>
      <c r="C372" s="39">
        <f t="shared" si="31"/>
        <v>231.00700290419553</v>
      </c>
      <c r="D372" s="18">
        <f t="shared" si="33"/>
        <v>140.3508165131644</v>
      </c>
      <c r="E372" s="18">
        <f t="shared" si="34"/>
        <v>280.7016330263288</v>
      </c>
      <c r="F372" s="18">
        <f t="shared" si="32"/>
        <v>618.8419697570499</v>
      </c>
      <c r="G372" s="41" t="str">
        <f t="shared" si="35"/>
        <v>231.01,140.35</v>
      </c>
      <c r="H372" s="20"/>
      <c r="I372" s="20"/>
      <c r="J372" s="3"/>
    </row>
    <row r="373" spans="1:10" ht="12.75">
      <c r="A373" s="3">
        <v>43</v>
      </c>
      <c r="B373" s="18">
        <f t="shared" si="30"/>
        <v>4.113882020082926</v>
      </c>
      <c r="C373" s="39">
        <f t="shared" si="31"/>
        <v>231.15572751177717</v>
      </c>
      <c r="D373" s="18">
        <f t="shared" si="33"/>
        <v>140.6748356606733</v>
      </c>
      <c r="E373" s="18">
        <f t="shared" si="34"/>
        <v>281.3496713213466</v>
      </c>
      <c r="F373" s="18">
        <f t="shared" si="32"/>
        <v>621.7026315271629</v>
      </c>
      <c r="G373" s="41" t="str">
        <f t="shared" si="35"/>
        <v>231.16,140.67</v>
      </c>
      <c r="H373" s="20"/>
      <c r="I373" s="20"/>
      <c r="J373" s="3"/>
    </row>
    <row r="374" spans="1:10" ht="12.75">
      <c r="A374" s="3">
        <v>42</v>
      </c>
      <c r="B374" s="18">
        <f t="shared" si="30"/>
        <v>3.9671345816273984</v>
      </c>
      <c r="C374" s="39">
        <f t="shared" si="31"/>
        <v>231.30247495023272</v>
      </c>
      <c r="D374" s="18">
        <f t="shared" si="33"/>
        <v>140.9988548081822</v>
      </c>
      <c r="E374" s="18">
        <f t="shared" si="34"/>
        <v>281.9977096163644</v>
      </c>
      <c r="F374" s="18">
        <f t="shared" si="32"/>
        <v>624.5698899134985</v>
      </c>
      <c r="G374" s="41" t="str">
        <f t="shared" si="35"/>
        <v>231.30,141.00</v>
      </c>
      <c r="H374" s="20"/>
      <c r="I374" s="20"/>
      <c r="J374" s="3"/>
    </row>
    <row r="375" spans="1:10" ht="12.75">
      <c r="A375" s="3">
        <v>41</v>
      </c>
      <c r="B375" s="18">
        <f t="shared" si="30"/>
        <v>3.8223774385011566</v>
      </c>
      <c r="C375" s="39">
        <f t="shared" si="31"/>
        <v>231.44723209335896</v>
      </c>
      <c r="D375" s="18">
        <f t="shared" si="33"/>
        <v>141.32287395569108</v>
      </c>
      <c r="E375" s="18">
        <f t="shared" si="34"/>
        <v>282.64574791138216</v>
      </c>
      <c r="F375" s="18">
        <f t="shared" si="32"/>
        <v>627.443744916057</v>
      </c>
      <c r="G375" s="41" t="str">
        <f t="shared" si="35"/>
        <v>231.45,141.32</v>
      </c>
      <c r="H375" s="20"/>
      <c r="I375" s="20"/>
      <c r="J375" s="3"/>
    </row>
    <row r="376" spans="1:10" ht="12.75">
      <c r="A376" s="3">
        <v>40</v>
      </c>
      <c r="B376" s="18">
        <f t="shared" si="30"/>
        <v>3.679624394771828</v>
      </c>
      <c r="C376" s="39">
        <f t="shared" si="31"/>
        <v>231.5899851370883</v>
      </c>
      <c r="D376" s="18">
        <f t="shared" si="33"/>
        <v>141.64689310319997</v>
      </c>
      <c r="E376" s="18">
        <f t="shared" si="34"/>
        <v>283.29378620639994</v>
      </c>
      <c r="F376" s="18">
        <f t="shared" si="32"/>
        <v>630.3241965348379</v>
      </c>
      <c r="G376" s="41" t="str">
        <f t="shared" si="35"/>
        <v>231.59,141.65</v>
      </c>
      <c r="H376" s="20"/>
      <c r="I376" s="20"/>
      <c r="J376" s="3"/>
    </row>
    <row r="377" spans="1:10" ht="12.75">
      <c r="A377" s="3">
        <v>39</v>
      </c>
      <c r="B377" s="18">
        <f t="shared" si="30"/>
        <v>3.5388899734315657</v>
      </c>
      <c r="C377" s="39">
        <f t="shared" si="31"/>
        <v>231.73071955842855</v>
      </c>
      <c r="D377" s="18">
        <f t="shared" si="33"/>
        <v>141.97091225070886</v>
      </c>
      <c r="E377" s="18">
        <f t="shared" si="34"/>
        <v>283.9418245014177</v>
      </c>
      <c r="F377" s="18">
        <f t="shared" si="32"/>
        <v>633.2112447698418</v>
      </c>
      <c r="G377" s="41" t="str">
        <f t="shared" si="35"/>
        <v>231.73,141.97</v>
      </c>
      <c r="H377" s="20"/>
      <c r="I377" s="20"/>
      <c r="J377" s="3"/>
    </row>
    <row r="378" spans="1:10" ht="12.75">
      <c r="A378" s="3">
        <v>38</v>
      </c>
      <c r="B378" s="18">
        <f t="shared" si="30"/>
        <v>3.4001894611799415</v>
      </c>
      <c r="C378" s="39">
        <f t="shared" si="31"/>
        <v>231.86942007068018</v>
      </c>
      <c r="D378" s="18">
        <f t="shared" si="33"/>
        <v>142.29493139821773</v>
      </c>
      <c r="E378" s="18">
        <f t="shared" si="34"/>
        <v>284.58986279643545</v>
      </c>
      <c r="F378" s="18">
        <f t="shared" si="32"/>
        <v>636.104889621068</v>
      </c>
      <c r="G378" s="41" t="str">
        <f t="shared" si="35"/>
        <v>231.87,142.29</v>
      </c>
      <c r="H378" s="20"/>
      <c r="I378" s="20"/>
      <c r="J378" s="3"/>
    </row>
    <row r="379" spans="1:10" ht="12.75">
      <c r="A379" s="3">
        <v>37</v>
      </c>
      <c r="B379" s="18">
        <f t="shared" si="30"/>
        <v>3.263538957370649</v>
      </c>
      <c r="C379" s="39">
        <f t="shared" si="31"/>
        <v>232.00607057448946</v>
      </c>
      <c r="D379" s="18">
        <f t="shared" si="33"/>
        <v>142.61895054572662</v>
      </c>
      <c r="E379" s="18">
        <f t="shared" si="34"/>
        <v>285.23790109145324</v>
      </c>
      <c r="F379" s="18">
        <f t="shared" si="32"/>
        <v>639.0051310885173</v>
      </c>
      <c r="G379" s="41" t="str">
        <f t="shared" si="35"/>
        <v>232.01,142.62</v>
      </c>
      <c r="H379" s="20"/>
      <c r="I379" s="20"/>
      <c r="J379" s="3"/>
    </row>
    <row r="380" spans="1:10" ht="12.75">
      <c r="A380" s="3">
        <v>36</v>
      </c>
      <c r="B380" s="18">
        <f t="shared" si="30"/>
        <v>3.1289554276275524</v>
      </c>
      <c r="C380" s="39">
        <f t="shared" si="31"/>
        <v>232.14065410423257</v>
      </c>
      <c r="D380" s="18">
        <f t="shared" si="33"/>
        <v>142.9429696932355</v>
      </c>
      <c r="E380" s="18">
        <f t="shared" si="34"/>
        <v>285.885939386471</v>
      </c>
      <c r="F380" s="18">
        <f t="shared" si="32"/>
        <v>641.9119691721891</v>
      </c>
      <c r="G380" s="41" t="str">
        <f t="shared" si="35"/>
        <v>232.14,142.94</v>
      </c>
      <c r="H380" s="20"/>
      <c r="I380" s="20"/>
      <c r="J380" s="3"/>
    </row>
    <row r="381" spans="1:10" ht="12.75">
      <c r="A381" s="3">
        <v>35</v>
      </c>
      <c r="B381" s="18">
        <f t="shared" si="30"/>
        <v>2.996456762713109</v>
      </c>
      <c r="C381" s="39">
        <f t="shared" si="31"/>
        <v>232.273152769147</v>
      </c>
      <c r="D381" s="18">
        <f t="shared" si="33"/>
        <v>143.2669888407444</v>
      </c>
      <c r="E381" s="18">
        <f t="shared" si="34"/>
        <v>286.5339776814888</v>
      </c>
      <c r="F381" s="18">
        <f t="shared" si="32"/>
        <v>644.8254038720837</v>
      </c>
      <c r="G381" s="41" t="str">
        <f t="shared" si="35"/>
        <v>232.27,143.27</v>
      </c>
      <c r="H381" s="20"/>
      <c r="I381" s="20"/>
      <c r="J381" s="3"/>
    </row>
    <row r="382" spans="1:10" ht="12.75">
      <c r="A382" s="3">
        <v>34</v>
      </c>
      <c r="B382" s="18">
        <f t="shared" si="30"/>
        <v>2.866061843323365</v>
      </c>
      <c r="C382" s="39">
        <f t="shared" si="31"/>
        <v>232.40354768853675</v>
      </c>
      <c r="D382" s="18">
        <f t="shared" si="33"/>
        <v>143.5910079882533</v>
      </c>
      <c r="E382" s="18">
        <f t="shared" si="34"/>
        <v>287.1820159765066</v>
      </c>
      <c r="F382" s="18">
        <f t="shared" si="32"/>
        <v>647.745435188201</v>
      </c>
      <c r="G382" s="41" t="str">
        <f t="shared" si="35"/>
        <v>232.40,143.59</v>
      </c>
      <c r="H382" s="20"/>
      <c r="I382" s="20"/>
      <c r="J382" s="3"/>
    </row>
    <row r="383" spans="1:10" ht="12.75">
      <c r="A383" s="3">
        <v>33</v>
      </c>
      <c r="B383" s="18">
        <f t="shared" si="30"/>
        <v>2.737790611592942</v>
      </c>
      <c r="C383" s="39">
        <f t="shared" si="31"/>
        <v>232.53181892026717</v>
      </c>
      <c r="D383" s="18">
        <f t="shared" si="33"/>
        <v>143.9150271357622</v>
      </c>
      <c r="E383" s="18">
        <f t="shared" si="34"/>
        <v>287.8300542715244</v>
      </c>
      <c r="F383" s="18">
        <f t="shared" si="32"/>
        <v>650.672063120541</v>
      </c>
      <c r="G383" s="41" t="str">
        <f t="shared" si="35"/>
        <v>232.53,143.92</v>
      </c>
      <c r="H383" s="20"/>
      <c r="I383" s="20"/>
      <c r="J383" s="3"/>
    </row>
    <row r="384" spans="1:10" ht="12.75">
      <c r="A384" s="3">
        <v>32</v>
      </c>
      <c r="B384" s="18">
        <f t="shared" si="30"/>
        <v>2.6116641502228646</v>
      </c>
      <c r="C384" s="39">
        <f t="shared" si="31"/>
        <v>232.65794538163726</v>
      </c>
      <c r="D384" s="18">
        <f t="shared" si="33"/>
        <v>144.23904628327108</v>
      </c>
      <c r="E384" s="18">
        <f t="shared" si="34"/>
        <v>288.47809256654216</v>
      </c>
      <c r="F384" s="18">
        <f t="shared" si="32"/>
        <v>653.6052876691037</v>
      </c>
      <c r="G384" s="41" t="str">
        <f t="shared" si="35"/>
        <v>232.66,144.24</v>
      </c>
      <c r="H384" s="20"/>
      <c r="I384" s="20"/>
      <c r="J384" s="3"/>
    </row>
    <row r="385" spans="1:10" ht="12.75">
      <c r="A385" s="3">
        <v>31</v>
      </c>
      <c r="B385" s="18">
        <f t="shared" si="30"/>
        <v>2.487704770301299</v>
      </c>
      <c r="C385" s="39">
        <f t="shared" si="31"/>
        <v>232.78190476155882</v>
      </c>
      <c r="D385" s="18">
        <f t="shared" si="33"/>
        <v>144.56306543077997</v>
      </c>
      <c r="E385" s="18">
        <f t="shared" si="34"/>
        <v>289.12613086155994</v>
      </c>
      <c r="F385" s="18">
        <f t="shared" si="32"/>
        <v>656.5451088338891</v>
      </c>
      <c r="G385" s="41" t="str">
        <f t="shared" si="35"/>
        <v>232.78,144.56</v>
      </c>
      <c r="H385" s="20"/>
      <c r="I385" s="20"/>
      <c r="J385" s="3"/>
    </row>
    <row r="386" spans="1:10" ht="12.75">
      <c r="A386" s="3">
        <v>30</v>
      </c>
      <c r="B386" s="18">
        <f t="shared" si="30"/>
        <v>2.3659361090756974</v>
      </c>
      <c r="C386" s="39">
        <f t="shared" si="31"/>
        <v>232.9036734227844</v>
      </c>
      <c r="D386" s="18">
        <f t="shared" si="33"/>
        <v>144.88708457828884</v>
      </c>
      <c r="E386" s="18">
        <f t="shared" si="34"/>
        <v>289.77416915657767</v>
      </c>
      <c r="F386" s="18">
        <f t="shared" si="32"/>
        <v>659.491526614897</v>
      </c>
      <c r="G386" s="41" t="str">
        <f t="shared" si="35"/>
        <v>232.90,144.89</v>
      </c>
      <c r="H386" s="20"/>
      <c r="I386" s="20"/>
      <c r="J386" s="3"/>
    </row>
    <row r="387" spans="1:10" ht="12.75">
      <c r="A387" s="3">
        <v>29</v>
      </c>
      <c r="B387" s="18">
        <f t="shared" si="30"/>
        <v>2.246383239165432</v>
      </c>
      <c r="C387" s="39">
        <f t="shared" si="31"/>
        <v>233.0232262926947</v>
      </c>
      <c r="D387" s="18">
        <f t="shared" si="33"/>
        <v>145.21110372579773</v>
      </c>
      <c r="E387" s="18">
        <f t="shared" si="34"/>
        <v>290.42220745159545</v>
      </c>
      <c r="F387" s="18">
        <f t="shared" si="32"/>
        <v>662.4445410121277</v>
      </c>
      <c r="G387" s="41" t="str">
        <f t="shared" si="35"/>
        <v>233.02,145.21</v>
      </c>
      <c r="H387" s="20"/>
      <c r="I387" s="20"/>
      <c r="J387" s="3"/>
    </row>
    <row r="388" spans="1:10" ht="12.75">
      <c r="A388" s="3">
        <v>28</v>
      </c>
      <c r="B388" s="18">
        <f t="shared" si="30"/>
        <v>2.129072790984708</v>
      </c>
      <c r="C388" s="39">
        <f t="shared" si="31"/>
        <v>233.1405367408754</v>
      </c>
      <c r="D388" s="18">
        <f t="shared" si="33"/>
        <v>145.53512287330662</v>
      </c>
      <c r="E388" s="18">
        <f t="shared" si="34"/>
        <v>291.07024574661324</v>
      </c>
      <c r="F388" s="18">
        <f t="shared" si="32"/>
        <v>665.4041520255813</v>
      </c>
      <c r="G388" s="41" t="str">
        <f t="shared" si="35"/>
        <v>233.14,145.54</v>
      </c>
      <c r="H388" s="20"/>
      <c r="I388" s="20"/>
      <c r="J388" s="3"/>
    </row>
    <row r="389" spans="1:10" ht="12.75">
      <c r="A389" s="3">
        <v>27</v>
      </c>
      <c r="B389" s="18">
        <f t="shared" si="30"/>
        <v>2.0140330904918855</v>
      </c>
      <c r="C389" s="39">
        <f t="shared" si="31"/>
        <v>233.25557644136822</v>
      </c>
      <c r="D389" s="18">
        <f t="shared" si="33"/>
        <v>145.8591420208155</v>
      </c>
      <c r="E389" s="18">
        <f t="shared" si="34"/>
        <v>291.718284041631</v>
      </c>
      <c r="F389" s="18">
        <f t="shared" si="32"/>
        <v>668.3703596552575</v>
      </c>
      <c r="G389" s="41" t="str">
        <f t="shared" si="35"/>
        <v>233.26,145.86</v>
      </c>
      <c r="H389" s="20"/>
      <c r="I389" s="20"/>
      <c r="J389" s="3"/>
    </row>
    <row r="390" spans="1:10" ht="12.75">
      <c r="A390" s="3">
        <v>26</v>
      </c>
      <c r="B390" s="18">
        <f t="shared" si="30"/>
        <v>1.9012943148106842</v>
      </c>
      <c r="C390" s="39">
        <f t="shared" si="31"/>
        <v>233.36831521704943</v>
      </c>
      <c r="D390" s="18">
        <f t="shared" si="33"/>
        <v>146.1831611683244</v>
      </c>
      <c r="E390" s="18">
        <f t="shared" si="34"/>
        <v>292.3663223366488</v>
      </c>
      <c r="F390" s="18">
        <f t="shared" si="32"/>
        <v>671.3431639011565</v>
      </c>
      <c r="G390" s="41" t="str">
        <f t="shared" si="35"/>
        <v>233.37,146.18</v>
      </c>
      <c r="H390" s="20"/>
      <c r="I390" s="20"/>
      <c r="J390" s="3"/>
    </row>
    <row r="391" spans="1:10" ht="12.75">
      <c r="A391" s="3">
        <v>25</v>
      </c>
      <c r="B391" s="18">
        <f t="shared" si="30"/>
        <v>1.790888668804108</v>
      </c>
      <c r="C391" s="39">
        <f t="shared" si="31"/>
        <v>233.478720863056</v>
      </c>
      <c r="D391" s="18">
        <f t="shared" si="33"/>
        <v>146.5071803158333</v>
      </c>
      <c r="E391" s="18">
        <f t="shared" si="34"/>
        <v>293.0143606316666</v>
      </c>
      <c r="F391" s="18">
        <f t="shared" si="32"/>
        <v>674.3225647632783</v>
      </c>
      <c r="G391" s="41" t="str">
        <f t="shared" si="35"/>
        <v>233.48,146.51</v>
      </c>
      <c r="H391" s="20"/>
      <c r="I391" s="20"/>
      <c r="J391" s="3"/>
    </row>
    <row r="392" spans="1:10" ht="12.75">
      <c r="A392" s="3">
        <v>24</v>
      </c>
      <c r="B392" s="18">
        <f t="shared" si="30"/>
        <v>1.6828505863564942</v>
      </c>
      <c r="C392" s="39">
        <f t="shared" si="31"/>
        <v>233.58675894550362</v>
      </c>
      <c r="D392" s="18">
        <f t="shared" si="33"/>
        <v>146.8311994633422</v>
      </c>
      <c r="E392" s="18">
        <f t="shared" si="34"/>
        <v>293.6623989266844</v>
      </c>
      <c r="F392" s="18">
        <f t="shared" si="32"/>
        <v>677.3085622416226</v>
      </c>
      <c r="G392" s="41" t="str">
        <f t="shared" si="35"/>
        <v>233.59,146.83</v>
      </c>
      <c r="H392" s="20"/>
      <c r="I392" s="20"/>
      <c r="J392" s="3"/>
    </row>
    <row r="393" spans="1:10" ht="12.75">
      <c r="A393" s="3">
        <v>23</v>
      </c>
      <c r="B393" s="18">
        <f t="shared" si="30"/>
        <v>1.5772169609746527</v>
      </c>
      <c r="C393" s="39">
        <f t="shared" si="31"/>
        <v>233.69239257088546</v>
      </c>
      <c r="D393" s="18">
        <f t="shared" si="33"/>
        <v>147.15521861085108</v>
      </c>
      <c r="E393" s="18">
        <f t="shared" si="34"/>
        <v>294.31043722170216</v>
      </c>
      <c r="F393" s="18">
        <f t="shared" si="32"/>
        <v>680.3011563361896</v>
      </c>
      <c r="G393" s="41" t="str">
        <f t="shared" si="35"/>
        <v>233.69,147.16</v>
      </c>
      <c r="H393" s="20"/>
      <c r="I393" s="20"/>
      <c r="J393" s="3"/>
    </row>
    <row r="394" spans="1:10" ht="12.75">
      <c r="A394" s="3">
        <v>22</v>
      </c>
      <c r="B394" s="18">
        <f t="shared" si="30"/>
        <v>1.4740274114155554</v>
      </c>
      <c r="C394" s="39">
        <f t="shared" si="31"/>
        <v>233.79558212044455</v>
      </c>
      <c r="D394" s="18">
        <f t="shared" si="33"/>
        <v>147.47923775835997</v>
      </c>
      <c r="E394" s="18">
        <f t="shared" si="34"/>
        <v>294.95847551671994</v>
      </c>
      <c r="F394" s="18">
        <f t="shared" si="32"/>
        <v>683.3003470469795</v>
      </c>
      <c r="G394" s="41" t="str">
        <f t="shared" si="35"/>
        <v>233.80,147.48</v>
      </c>
      <c r="H394" s="20"/>
      <c r="I394" s="20"/>
      <c r="J394" s="3"/>
    </row>
    <row r="395" spans="1:10" ht="12.75">
      <c r="A395" s="3">
        <v>21</v>
      </c>
      <c r="B395" s="18">
        <f t="shared" si="30"/>
        <v>1.3733245894653194</v>
      </c>
      <c r="C395" s="39">
        <f t="shared" si="31"/>
        <v>233.8962849423948</v>
      </c>
      <c r="D395" s="18">
        <f t="shared" si="33"/>
        <v>147.80325690586884</v>
      </c>
      <c r="E395" s="18">
        <f t="shared" si="34"/>
        <v>295.60651381173767</v>
      </c>
      <c r="F395" s="18">
        <f t="shared" si="32"/>
        <v>686.3061343739917</v>
      </c>
      <c r="G395" s="41" t="str">
        <f t="shared" si="35"/>
        <v>233.90,147.80</v>
      </c>
      <c r="H395" s="20"/>
      <c r="I395" s="20"/>
      <c r="J395" s="3"/>
    </row>
    <row r="396" spans="1:10" ht="12.75">
      <c r="A396" s="3">
        <v>20</v>
      </c>
      <c r="B396" s="18">
        <f t="shared" si="30"/>
        <v>1.2751545388480992</v>
      </c>
      <c r="C396" s="39">
        <f t="shared" si="31"/>
        <v>233.99445499301203</v>
      </c>
      <c r="D396" s="18">
        <f t="shared" si="33"/>
        <v>148.12727605337773</v>
      </c>
      <c r="E396" s="18">
        <f t="shared" si="34"/>
        <v>296.25455210675545</v>
      </c>
      <c r="F396" s="18">
        <f t="shared" si="32"/>
        <v>689.3185183172268</v>
      </c>
      <c r="G396" s="41" t="str">
        <f t="shared" si="35"/>
        <v>233.99,148.13</v>
      </c>
      <c r="H396" s="20"/>
      <c r="I396" s="20"/>
      <c r="J396" s="3"/>
    </row>
    <row r="397" spans="1:10" ht="12.75">
      <c r="A397" s="3">
        <v>19</v>
      </c>
      <c r="B397" s="18">
        <f t="shared" si="30"/>
        <v>1.1795671166954023</v>
      </c>
      <c r="C397" s="39">
        <f t="shared" si="31"/>
        <v>234.0900424151647</v>
      </c>
      <c r="D397" s="18">
        <f t="shared" si="33"/>
        <v>148.45129520088662</v>
      </c>
      <c r="E397" s="18">
        <f t="shared" si="34"/>
        <v>296.90259040177324</v>
      </c>
      <c r="F397" s="18">
        <f t="shared" si="32"/>
        <v>692.3374988766847</v>
      </c>
      <c r="G397" s="41" t="str">
        <f t="shared" si="35"/>
        <v>234.09,148.45</v>
      </c>
      <c r="H397" s="20"/>
      <c r="I397" s="20"/>
      <c r="J397" s="3"/>
    </row>
    <row r="398" spans="1:10" ht="12.75">
      <c r="A398" s="3">
        <v>18</v>
      </c>
      <c r="B398" s="18">
        <f t="shared" si="30"/>
        <v>1.0866164922886128</v>
      </c>
      <c r="C398" s="39">
        <f t="shared" si="31"/>
        <v>234.1829930395715</v>
      </c>
      <c r="D398" s="18">
        <f t="shared" si="33"/>
        <v>148.7753143483955</v>
      </c>
      <c r="E398" s="18">
        <f t="shared" si="34"/>
        <v>297.550628696791</v>
      </c>
      <c r="F398" s="18">
        <f t="shared" si="32"/>
        <v>695.3630760523654</v>
      </c>
      <c r="G398" s="41" t="str">
        <f t="shared" si="35"/>
        <v>234.18,148.78</v>
      </c>
      <c r="H398" s="20"/>
      <c r="I398" s="20"/>
      <c r="J398" s="3"/>
    </row>
    <row r="399" spans="1:10" ht="12.75">
      <c r="A399" s="3">
        <v>17</v>
      </c>
      <c r="B399" s="18">
        <f t="shared" si="30"/>
        <v>0.9963617422494977</v>
      </c>
      <c r="C399" s="39">
        <f t="shared" si="31"/>
        <v>234.27324778961062</v>
      </c>
      <c r="D399" s="18">
        <f t="shared" si="33"/>
        <v>149.0993334959044</v>
      </c>
      <c r="E399" s="18">
        <f t="shared" si="34"/>
        <v>298.1986669918088</v>
      </c>
      <c r="F399" s="18">
        <f t="shared" si="32"/>
        <v>698.3952498442685</v>
      </c>
      <c r="G399" s="41" t="str">
        <f t="shared" si="35"/>
        <v>234.27,149.10</v>
      </c>
      <c r="H399" s="20"/>
      <c r="I399" s="20"/>
      <c r="J399" s="3"/>
    </row>
    <row r="400" spans="1:10" ht="12.75">
      <c r="A400" s="3">
        <v>16</v>
      </c>
      <c r="B400" s="18">
        <f t="shared" si="30"/>
        <v>0.9088675675022913</v>
      </c>
      <c r="C400" s="39">
        <f t="shared" si="31"/>
        <v>234.36074196435783</v>
      </c>
      <c r="D400" s="18">
        <f t="shared" si="33"/>
        <v>149.4233526434133</v>
      </c>
      <c r="E400" s="18">
        <f t="shared" si="34"/>
        <v>298.8467052868266</v>
      </c>
      <c r="F400" s="18">
        <f t="shared" si="32"/>
        <v>701.4340202523947</v>
      </c>
      <c r="G400" s="41" t="str">
        <f t="shared" si="35"/>
        <v>234.36,149.42</v>
      </c>
      <c r="H400" s="20"/>
      <c r="I400" s="20"/>
      <c r="J400" s="3"/>
    </row>
    <row r="401" spans="1:10" ht="12.75">
      <c r="A401" s="3">
        <v>15</v>
      </c>
      <c r="B401" s="18">
        <f aca="true" t="shared" si="36" ref="B401:B416">$H$7*LN(($H$7+SQRT(($H$7*$H$7)-(D401*D401)))/D401)-SQRT(($H$7*$H$7)-(D401*D401))</f>
        <v>0.8242051659575367</v>
      </c>
      <c r="C401" s="39">
        <f aca="true" t="shared" si="37" ref="C401:C416">$H$11-B401</f>
        <v>234.44540436590256</v>
      </c>
      <c r="D401" s="18">
        <f t="shared" si="33"/>
        <v>149.7473717909222</v>
      </c>
      <c r="E401" s="18">
        <f t="shared" si="34"/>
        <v>299.4947435818444</v>
      </c>
      <c r="F401" s="18">
        <f aca="true" t="shared" si="38" ref="F401:F416">D401^2*PI()/100</f>
        <v>704.4793872767434</v>
      </c>
      <c r="G401" s="41" t="str">
        <f t="shared" si="35"/>
        <v>234.45,149.75</v>
      </c>
      <c r="H401" s="20"/>
      <c r="I401" s="20"/>
      <c r="J401" s="3"/>
    </row>
    <row r="402" spans="1:10" ht="12.75">
      <c r="A402" s="3">
        <v>14</v>
      </c>
      <c r="B402" s="18">
        <f t="shared" si="36"/>
        <v>0.7424533071990496</v>
      </c>
      <c r="C402" s="39">
        <f t="shared" si="37"/>
        <v>234.52715622466107</v>
      </c>
      <c r="D402" s="18">
        <f aca="true" t="shared" si="39" ref="D402:D416">$H$7-($H$7-$H$5)/400*A402</f>
        <v>150.07139093843108</v>
      </c>
      <c r="E402" s="18">
        <f aca="true" t="shared" si="40" ref="E402:E416">D402*2</f>
        <v>300.14278187686216</v>
      </c>
      <c r="F402" s="18">
        <f t="shared" si="38"/>
        <v>707.5313509173149</v>
      </c>
      <c r="G402" s="41" t="str">
        <f t="shared" si="35"/>
        <v>234.53,150.07</v>
      </c>
      <c r="H402" s="20"/>
      <c r="I402" s="20"/>
      <c r="J402" s="3"/>
    </row>
    <row r="403" spans="1:10" ht="12.75">
      <c r="A403" s="3">
        <v>13</v>
      </c>
      <c r="B403" s="18">
        <f t="shared" si="36"/>
        <v>0.6636996734508571</v>
      </c>
      <c r="C403" s="39">
        <f t="shared" si="37"/>
        <v>234.60590985840926</v>
      </c>
      <c r="D403" s="18">
        <f t="shared" si="39"/>
        <v>150.39541008593994</v>
      </c>
      <c r="E403" s="18">
        <f t="shared" si="40"/>
        <v>300.7908201718799</v>
      </c>
      <c r="F403" s="18">
        <f t="shared" si="38"/>
        <v>710.5899111741087</v>
      </c>
      <c r="G403" s="41" t="str">
        <f t="shared" si="35"/>
        <v>234.61,150.40</v>
      </c>
      <c r="H403" s="20"/>
      <c r="I403" s="20"/>
      <c r="J403" s="3"/>
    </row>
    <row r="404" spans="1:10" ht="12.75">
      <c r="A404" s="3">
        <v>12</v>
      </c>
      <c r="B404" s="18">
        <f t="shared" si="36"/>
        <v>0.5880425580033446</v>
      </c>
      <c r="C404" s="39">
        <f t="shared" si="37"/>
        <v>234.68156697385677</v>
      </c>
      <c r="D404" s="18">
        <f t="shared" si="39"/>
        <v>150.71942923344884</v>
      </c>
      <c r="E404" s="18">
        <f t="shared" si="40"/>
        <v>301.43885846689767</v>
      </c>
      <c r="F404" s="18">
        <f t="shared" si="38"/>
        <v>713.6550680471255</v>
      </c>
      <c r="G404" s="41" t="str">
        <f aca="true" t="shared" si="41" ref="G404:G416">CONCATENATE((SUBSTITUTE(TEXT(C404,"#.##0,00"),",",".")),",",(SUBSTITUTE(TEXT(D404,"#.##0,00"),",",".")))</f>
        <v>234.68,150.72</v>
      </c>
      <c r="H404" s="20"/>
      <c r="I404" s="20"/>
      <c r="J404" s="3"/>
    </row>
    <row r="405" spans="1:10" ht="12.75">
      <c r="A405" s="3">
        <v>11</v>
      </c>
      <c r="B405" s="18">
        <f t="shared" si="36"/>
        <v>0.5155930535946709</v>
      </c>
      <c r="C405" s="39">
        <f t="shared" si="37"/>
        <v>234.75401647826544</v>
      </c>
      <c r="D405" s="18">
        <f t="shared" si="39"/>
        <v>151.04344838095773</v>
      </c>
      <c r="E405" s="18">
        <f t="shared" si="40"/>
        <v>302.08689676191545</v>
      </c>
      <c r="F405" s="18">
        <f t="shared" si="38"/>
        <v>716.726821536365</v>
      </c>
      <c r="G405" s="41" t="str">
        <f t="shared" si="41"/>
        <v>234.75,151.04</v>
      </c>
      <c r="H405" s="20"/>
      <c r="I405" s="20"/>
      <c r="J405" s="3"/>
    </row>
    <row r="406" spans="1:10" ht="12.75">
      <c r="A406" s="3">
        <v>10</v>
      </c>
      <c r="B406" s="18">
        <f t="shared" si="36"/>
        <v>0.44647792869331937</v>
      </c>
      <c r="C406" s="39">
        <f t="shared" si="37"/>
        <v>234.8231316031668</v>
      </c>
      <c r="D406" s="18">
        <f t="shared" si="39"/>
        <v>151.36746752846662</v>
      </c>
      <c r="E406" s="18">
        <f t="shared" si="40"/>
        <v>302.73493505693324</v>
      </c>
      <c r="F406" s="18">
        <f t="shared" si="38"/>
        <v>719.8051716418273</v>
      </c>
      <c r="G406" s="41" t="str">
        <f t="shared" si="41"/>
        <v>234.82,151.37</v>
      </c>
      <c r="H406" s="20"/>
      <c r="I406" s="20"/>
      <c r="J406" s="3"/>
    </row>
    <row r="407" spans="1:10" ht="12.75">
      <c r="A407" s="3">
        <v>9</v>
      </c>
      <c r="B407" s="18">
        <f t="shared" si="36"/>
        <v>0.3808434971189065</v>
      </c>
      <c r="C407" s="39">
        <f t="shared" si="37"/>
        <v>234.8887660347412</v>
      </c>
      <c r="D407" s="18">
        <f t="shared" si="39"/>
        <v>151.6914866759755</v>
      </c>
      <c r="E407" s="18">
        <f t="shared" si="40"/>
        <v>303.382973351951</v>
      </c>
      <c r="F407" s="18">
        <f t="shared" si="38"/>
        <v>722.8901183635123</v>
      </c>
      <c r="G407" s="41" t="str">
        <f t="shared" si="41"/>
        <v>234.89,151.69</v>
      </c>
      <c r="H407" s="20"/>
      <c r="I407" s="20"/>
      <c r="J407" s="3"/>
    </row>
    <row r="408" spans="1:10" ht="12.75">
      <c r="A408" s="3">
        <v>8</v>
      </c>
      <c r="B408" s="18">
        <f t="shared" si="36"/>
        <v>0.3188609706157415</v>
      </c>
      <c r="C408" s="39">
        <f t="shared" si="37"/>
        <v>234.95074856124438</v>
      </c>
      <c r="D408" s="18">
        <f t="shared" si="39"/>
        <v>152.0155058234844</v>
      </c>
      <c r="E408" s="18">
        <f t="shared" si="40"/>
        <v>304.0310116469688</v>
      </c>
      <c r="F408" s="18">
        <f t="shared" si="38"/>
        <v>725.98166170142</v>
      </c>
      <c r="G408" s="41" t="str">
        <f t="shared" si="41"/>
        <v>234.95,152.02</v>
      </c>
      <c r="H408" s="20"/>
      <c r="I408" s="20"/>
      <c r="J408" s="3"/>
    </row>
    <row r="409" spans="1:10" ht="12.75">
      <c r="A409" s="3">
        <v>7</v>
      </c>
      <c r="B409" s="18">
        <f t="shared" si="36"/>
        <v>0.26073411595236706</v>
      </c>
      <c r="C409" s="39">
        <f t="shared" si="37"/>
        <v>235.00887541590774</v>
      </c>
      <c r="D409" s="18">
        <f t="shared" si="39"/>
        <v>152.3395249709933</v>
      </c>
      <c r="E409" s="18">
        <f t="shared" si="40"/>
        <v>304.6790499419866</v>
      </c>
      <c r="F409" s="18">
        <f t="shared" si="38"/>
        <v>729.0798016555502</v>
      </c>
      <c r="G409" s="41" t="str">
        <f t="shared" si="41"/>
        <v>235.01,152.34</v>
      </c>
      <c r="H409" s="20"/>
      <c r="I409" s="20"/>
      <c r="J409" s="3"/>
    </row>
    <row r="410" spans="1:10" ht="12.75">
      <c r="A410" s="3">
        <v>6</v>
      </c>
      <c r="B410" s="18">
        <f t="shared" si="36"/>
        <v>0.2067106745392131</v>
      </c>
      <c r="C410" s="39">
        <f t="shared" si="37"/>
        <v>235.0628988573209</v>
      </c>
      <c r="D410" s="18">
        <f t="shared" si="39"/>
        <v>152.6635441185022</v>
      </c>
      <c r="E410" s="18">
        <f t="shared" si="40"/>
        <v>305.3270882370044</v>
      </c>
      <c r="F410" s="18">
        <f t="shared" si="38"/>
        <v>732.1845382259033</v>
      </c>
      <c r="G410" s="41" t="str">
        <f t="shared" si="41"/>
        <v>235.06,152.66</v>
      </c>
      <c r="H410" s="20"/>
      <c r="I410" s="20"/>
      <c r="J410" s="3"/>
    </row>
    <row r="411" spans="1:10" ht="12.75">
      <c r="A411" s="3">
        <v>5</v>
      </c>
      <c r="B411" s="18">
        <f t="shared" si="36"/>
        <v>0.15710032048259492</v>
      </c>
      <c r="C411" s="39">
        <f t="shared" si="37"/>
        <v>235.11250921137753</v>
      </c>
      <c r="D411" s="18">
        <f t="shared" si="39"/>
        <v>152.98756326601108</v>
      </c>
      <c r="E411" s="18">
        <f t="shared" si="40"/>
        <v>305.97512653202216</v>
      </c>
      <c r="F411" s="18">
        <f t="shared" si="38"/>
        <v>735.2958714124792</v>
      </c>
      <c r="G411" s="41" t="str">
        <f t="shared" si="41"/>
        <v>235.11,152.99</v>
      </c>
      <c r="H411" s="20"/>
      <c r="I411" s="20"/>
      <c r="J411" s="3"/>
    </row>
    <row r="412" spans="1:10" ht="12.75">
      <c r="A412" s="3">
        <v>4</v>
      </c>
      <c r="B412" s="18">
        <f t="shared" si="36"/>
        <v>0.11230494821786507</v>
      </c>
      <c r="C412" s="39">
        <f t="shared" si="37"/>
        <v>235.15730458364226</v>
      </c>
      <c r="D412" s="18">
        <f t="shared" si="39"/>
        <v>153.31158241351994</v>
      </c>
      <c r="E412" s="18">
        <f t="shared" si="40"/>
        <v>306.6231648270399</v>
      </c>
      <c r="F412" s="18">
        <f t="shared" si="38"/>
        <v>738.4138012152773</v>
      </c>
      <c r="G412" s="41" t="str">
        <f t="shared" si="41"/>
        <v>235.16,153.31</v>
      </c>
      <c r="H412" s="20"/>
      <c r="I412" s="20"/>
      <c r="J412" s="3"/>
    </row>
    <row r="413" spans="1:10" ht="12.75">
      <c r="A413" s="3">
        <v>3</v>
      </c>
      <c r="B413" s="18">
        <f t="shared" si="36"/>
        <v>0.07287497669218723</v>
      </c>
      <c r="C413" s="39">
        <f t="shared" si="37"/>
        <v>235.19673455516792</v>
      </c>
      <c r="D413" s="18">
        <f t="shared" si="39"/>
        <v>153.63560156102884</v>
      </c>
      <c r="E413" s="18">
        <f t="shared" si="40"/>
        <v>307.27120312205767</v>
      </c>
      <c r="F413" s="18">
        <f t="shared" si="38"/>
        <v>741.5383276342986</v>
      </c>
      <c r="G413" s="41" t="str">
        <f t="shared" si="41"/>
        <v>235.20,153.64</v>
      </c>
      <c r="H413" s="20"/>
      <c r="I413" s="20"/>
      <c r="J413" s="3"/>
    </row>
    <row r="414" spans="1:10" ht="12.75">
      <c r="A414" s="3">
        <v>2</v>
      </c>
      <c r="B414" s="18">
        <f t="shared" si="36"/>
        <v>0.03963053911927439</v>
      </c>
      <c r="C414" s="39">
        <f t="shared" si="37"/>
        <v>235.22997899274083</v>
      </c>
      <c r="D414" s="18">
        <f t="shared" si="39"/>
        <v>153.95962070853773</v>
      </c>
      <c r="E414" s="18">
        <f t="shared" si="40"/>
        <v>307.91924141707545</v>
      </c>
      <c r="F414" s="18">
        <f t="shared" si="38"/>
        <v>744.6694506695425</v>
      </c>
      <c r="G414" s="41" t="str">
        <f t="shared" si="41"/>
        <v>235.23,153.96</v>
      </c>
      <c r="H414" s="20"/>
      <c r="I414" s="20"/>
      <c r="J414" s="3"/>
    </row>
    <row r="415" spans="1:10" ht="12.75">
      <c r="A415" s="3">
        <v>1</v>
      </c>
      <c r="B415" s="18">
        <f t="shared" si="36"/>
        <v>0.013998265360610773</v>
      </c>
      <c r="C415" s="39">
        <f t="shared" si="37"/>
        <v>235.2556112664995</v>
      </c>
      <c r="D415" s="18">
        <f t="shared" si="39"/>
        <v>154.28363985604662</v>
      </c>
      <c r="E415" s="18">
        <f t="shared" si="40"/>
        <v>308.56727971209324</v>
      </c>
      <c r="F415" s="18">
        <f t="shared" si="38"/>
        <v>747.807170321009</v>
      </c>
      <c r="G415" s="41" t="str">
        <f t="shared" si="41"/>
        <v>235.26,154.28</v>
      </c>
      <c r="H415" s="20"/>
      <c r="I415" s="20"/>
      <c r="J415" s="3"/>
    </row>
    <row r="416" spans="1:10" ht="12.75">
      <c r="A416" s="3">
        <v>0</v>
      </c>
      <c r="B416" s="18">
        <f t="shared" si="36"/>
        <v>0</v>
      </c>
      <c r="C416" s="39">
        <f t="shared" si="37"/>
        <v>235.2696095318601</v>
      </c>
      <c r="D416" s="18">
        <f t="shared" si="39"/>
        <v>154.6076590035555</v>
      </c>
      <c r="E416" s="18">
        <f t="shared" si="40"/>
        <v>309.215318007111</v>
      </c>
      <c r="F416" s="18">
        <f t="shared" si="38"/>
        <v>750.9514865886985</v>
      </c>
      <c r="G416" s="41" t="str">
        <f t="shared" si="41"/>
        <v>235.27,154.61</v>
      </c>
      <c r="H416" s="20"/>
      <c r="I416" s="20"/>
      <c r="J416" s="3"/>
    </row>
    <row r="417" spans="5:7" ht="12.75">
      <c r="E417" s="18"/>
      <c r="G417" s="41"/>
    </row>
    <row r="418" ht="12.75">
      <c r="E418" s="18"/>
    </row>
    <row r="419" ht="12.75">
      <c r="E419" s="18"/>
    </row>
    <row r="420" ht="12.75">
      <c r="E420" s="18"/>
    </row>
    <row r="421" ht="12.75">
      <c r="E421" s="18"/>
    </row>
    <row r="422" ht="12.75">
      <c r="E422" s="18"/>
    </row>
    <row r="423" ht="12.75">
      <c r="E423" s="18"/>
    </row>
    <row r="424" ht="12.75">
      <c r="E424" s="18"/>
    </row>
    <row r="425" ht="12.75">
      <c r="E425" s="18"/>
    </row>
    <row r="426" ht="12.75">
      <c r="E426" s="18"/>
    </row>
    <row r="427" ht="12.75">
      <c r="E427" s="18"/>
    </row>
    <row r="428" ht="12.75">
      <c r="E428" s="18"/>
    </row>
    <row r="429" ht="12.75">
      <c r="E429" s="18"/>
    </row>
    <row r="430" ht="12.75">
      <c r="E430" s="18"/>
    </row>
    <row r="431" ht="12.75">
      <c r="E431" s="18"/>
    </row>
    <row r="432" ht="12.75">
      <c r="E432" s="18"/>
    </row>
    <row r="433" ht="12.75">
      <c r="E433" s="18"/>
    </row>
    <row r="434" ht="12.75">
      <c r="E434" s="18"/>
    </row>
    <row r="435" ht="12.75">
      <c r="E435" s="18"/>
    </row>
    <row r="436" ht="12.75">
      <c r="E436" s="18"/>
    </row>
    <row r="437" ht="12.75">
      <c r="E437" s="18"/>
    </row>
    <row r="438" ht="12.75">
      <c r="E438" s="18"/>
    </row>
    <row r="439" ht="12.75">
      <c r="E439" s="18"/>
    </row>
    <row r="440" ht="12.75">
      <c r="E440" s="18"/>
    </row>
    <row r="441" ht="12.75">
      <c r="E441" s="18"/>
    </row>
    <row r="442" ht="12.75">
      <c r="E442" s="18"/>
    </row>
    <row r="443" ht="12.75">
      <c r="E443" s="18"/>
    </row>
    <row r="444" ht="12.75">
      <c r="E444" s="18"/>
    </row>
  </sheetData>
  <printOptions/>
  <pageMargins left="0.75" right="0.75" top="1" bottom="1" header="0.4921259845" footer="0.4921259845"/>
  <pageSetup horizontalDpi="300" verticalDpi="300" orientation="portrait" paperSize="9" r:id="rId3"/>
  <ignoredErrors>
    <ignoredError sqref="H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S450"/>
  <sheetViews>
    <sheetView workbookViewId="0" topLeftCell="A1">
      <pane ySplit="9735" topLeftCell="BM420" activePane="topLeft" state="split"/>
      <selection pane="topLeft" activeCell="L21" sqref="L21"/>
      <selection pane="bottomLeft" activeCell="H427" sqref="H427"/>
    </sheetView>
  </sheetViews>
  <sheetFormatPr defaultColWidth="11.421875" defaultRowHeight="12.75"/>
  <cols>
    <col min="1" max="1" width="5.421875" style="3" customWidth="1"/>
    <col min="2" max="2" width="12.28125" style="0" customWidth="1"/>
    <col min="3" max="3" width="11.28125" style="3" customWidth="1"/>
    <col min="4" max="4" width="10.421875" style="3" bestFit="1" customWidth="1"/>
    <col min="5" max="5" width="9.421875" style="3" customWidth="1"/>
    <col min="6" max="6" width="9.140625" style="3" customWidth="1"/>
    <col min="7" max="9" width="9.140625" style="0" customWidth="1"/>
    <col min="10" max="10" width="11.28125" style="0" customWidth="1"/>
    <col min="11" max="11" width="4.7109375" style="0" customWidth="1"/>
    <col min="12" max="12" width="15.140625" style="0" bestFit="1" customWidth="1"/>
    <col min="13" max="13" width="17.28125" style="0" bestFit="1" customWidth="1"/>
    <col min="14" max="14" width="17.57421875" style="0" customWidth="1"/>
    <col min="15" max="15" width="17.140625" style="0" customWidth="1"/>
    <col min="16" max="16" width="6.8515625" style="0" customWidth="1"/>
    <col min="17" max="16384" width="9.140625" style="0" customWidth="1"/>
  </cols>
  <sheetData>
    <row r="1" ht="12.75"/>
    <row r="2" spans="1:10" s="2" customFormat="1" ht="26.25" customHeight="1">
      <c r="A2" s="1"/>
      <c r="B2" s="57" t="s">
        <v>115</v>
      </c>
      <c r="C2" s="23"/>
      <c r="D2" s="23"/>
      <c r="E2" s="23"/>
      <c r="F2" s="23"/>
      <c r="G2" s="24"/>
      <c r="H2" s="24"/>
      <c r="I2" s="24"/>
      <c r="J2" s="24"/>
    </row>
    <row r="3" ht="13.5" thickBot="1"/>
    <row r="4" spans="2:10" ht="16.5" thickBot="1">
      <c r="B4" s="4" t="s">
        <v>17</v>
      </c>
      <c r="C4" s="5"/>
      <c r="D4" s="6"/>
      <c r="E4" s="6"/>
      <c r="F4" s="7"/>
      <c r="G4" s="7"/>
      <c r="H4" s="8"/>
      <c r="I4" s="26">
        <v>300</v>
      </c>
      <c r="J4" s="9" t="s">
        <v>3</v>
      </c>
    </row>
    <row r="5" spans="2:15" ht="13.5" thickBot="1">
      <c r="B5" s="4" t="s">
        <v>33</v>
      </c>
      <c r="C5" s="5"/>
      <c r="D5" s="6"/>
      <c r="E5" s="6"/>
      <c r="F5" s="7"/>
      <c r="G5" s="7"/>
      <c r="H5" s="8"/>
      <c r="I5" s="27">
        <v>1</v>
      </c>
      <c r="J5" s="9"/>
      <c r="L5" s="3"/>
      <c r="O5" s="10"/>
    </row>
    <row r="6" spans="2:10" ht="13.5" thickBot="1">
      <c r="B6" s="4" t="s">
        <v>19</v>
      </c>
      <c r="C6" s="5"/>
      <c r="D6" s="6"/>
      <c r="E6" s="6"/>
      <c r="F6" s="7"/>
      <c r="G6" s="7"/>
      <c r="H6" s="8"/>
      <c r="I6" s="28">
        <v>1.5</v>
      </c>
      <c r="J6" s="9" t="s">
        <v>27</v>
      </c>
    </row>
    <row r="7" spans="2:10" ht="13.5" thickBot="1">
      <c r="B7" s="4" t="s">
        <v>112</v>
      </c>
      <c r="C7" s="5"/>
      <c r="D7" s="6"/>
      <c r="E7" s="6"/>
      <c r="F7" s="7"/>
      <c r="G7" s="7"/>
      <c r="H7" s="8"/>
      <c r="I7" s="58">
        <f>2.5*2.54</f>
        <v>6.35</v>
      </c>
      <c r="J7" s="9" t="s">
        <v>113</v>
      </c>
    </row>
    <row r="8" spans="2:11" ht="16.5" thickBot="1">
      <c r="B8" s="4" t="s">
        <v>116</v>
      </c>
      <c r="C8" s="5"/>
      <c r="D8" s="6"/>
      <c r="E8" s="6"/>
      <c r="F8" s="7"/>
      <c r="G8" s="7"/>
      <c r="H8" s="8"/>
      <c r="I8" s="60">
        <f>SQRT(I10/PI())*10</f>
        <v>35.82603855528252</v>
      </c>
      <c r="J8" s="9" t="s">
        <v>0</v>
      </c>
      <c r="K8" s="10"/>
    </row>
    <row r="9" spans="2:11" ht="16.5" thickBot="1">
      <c r="B9" s="4" t="s">
        <v>117</v>
      </c>
      <c r="C9" s="5"/>
      <c r="D9" s="6"/>
      <c r="E9" s="6"/>
      <c r="F9" s="7"/>
      <c r="G9" s="7"/>
      <c r="H9" s="8"/>
      <c r="I9" s="60">
        <f>340/(2*PI()*I4)/SQRT(I5)*1000</f>
        <v>180.37560217081472</v>
      </c>
      <c r="J9" s="9" t="s">
        <v>0</v>
      </c>
      <c r="K9" s="10"/>
    </row>
    <row r="10" spans="2:11" ht="16.5" thickBot="1">
      <c r="B10" s="4" t="s">
        <v>28</v>
      </c>
      <c r="C10" s="5"/>
      <c r="D10" s="6"/>
      <c r="E10" s="6"/>
      <c r="F10" s="7"/>
      <c r="G10" s="7"/>
      <c r="H10" s="8"/>
      <c r="I10" s="60">
        <f>I7^2</f>
        <v>40.3225</v>
      </c>
      <c r="J10" s="9" t="s">
        <v>6</v>
      </c>
      <c r="K10" s="10"/>
    </row>
    <row r="11" spans="2:11" ht="16.5" thickBot="1">
      <c r="B11" s="4" t="s">
        <v>29</v>
      </c>
      <c r="C11" s="5"/>
      <c r="D11" s="6"/>
      <c r="E11" s="6"/>
      <c r="F11" s="7"/>
      <c r="G11" s="7"/>
      <c r="H11" s="8"/>
      <c r="I11" s="60">
        <f>I9^2*PI()/100</f>
        <v>1022.1284123012833</v>
      </c>
      <c r="J11" s="9" t="s">
        <v>6</v>
      </c>
      <c r="K11" s="10"/>
    </row>
    <row r="12" spans="2:11" ht="13.5" thickBot="1">
      <c r="B12" s="4" t="s">
        <v>20</v>
      </c>
      <c r="C12" s="5"/>
      <c r="D12" s="6"/>
      <c r="E12" s="6"/>
      <c r="F12" s="7"/>
      <c r="G12" s="7"/>
      <c r="H12" s="8"/>
      <c r="I12" s="59">
        <f>$I$9*LN(($I$9+SQRT(($I$9*$I$9)-(I8*I8)))/I8)-SQRT(($I$9*$I$9)-(I8*I8))</f>
        <v>237.99212292607905</v>
      </c>
      <c r="J12" s="9" t="s">
        <v>0</v>
      </c>
      <c r="K12" s="10"/>
    </row>
    <row r="13" spans="2:10" ht="13.5" thickBot="1">
      <c r="B13" s="4" t="s">
        <v>21</v>
      </c>
      <c r="C13" s="5"/>
      <c r="D13" s="6"/>
      <c r="E13" s="6"/>
      <c r="F13" s="7"/>
      <c r="G13" s="7"/>
      <c r="H13" s="8"/>
      <c r="I13" s="60">
        <f>ATAN((H422/2-H23/2)/I12)*180/PI()</f>
        <v>22.539123876912075</v>
      </c>
      <c r="J13" s="9" t="s">
        <v>1</v>
      </c>
    </row>
    <row r="14" spans="2:10" ht="13.5" thickBot="1">
      <c r="B14" s="4" t="s">
        <v>22</v>
      </c>
      <c r="C14" s="5"/>
      <c r="D14" s="6"/>
      <c r="E14" s="6"/>
      <c r="F14" s="7"/>
      <c r="G14" s="7"/>
      <c r="H14" s="8"/>
      <c r="I14" s="60">
        <f>1/COS(I13*PI()/180)*100</f>
        <v>108.26986851105727</v>
      </c>
      <c r="J14" s="9" t="s">
        <v>2</v>
      </c>
    </row>
    <row r="15" spans="2:10" ht="13.5" thickBot="1">
      <c r="B15" s="4" t="s">
        <v>39</v>
      </c>
      <c r="C15" s="5"/>
      <c r="D15" s="6"/>
      <c r="E15" s="6"/>
      <c r="F15" s="7"/>
      <c r="G15" s="7"/>
      <c r="H15" s="8"/>
      <c r="I15" s="59">
        <f>H422</f>
        <v>261.04002404500903</v>
      </c>
      <c r="J15" s="9" t="s">
        <v>0</v>
      </c>
    </row>
    <row r="16" spans="2:13" ht="13.5" thickBot="1">
      <c r="B16" s="4" t="s">
        <v>40</v>
      </c>
      <c r="C16" s="5"/>
      <c r="D16" s="6"/>
      <c r="E16" s="6"/>
      <c r="F16" s="7"/>
      <c r="G16" s="7"/>
      <c r="H16" s="8"/>
      <c r="I16" s="59">
        <f>I422</f>
        <v>391.5600360675136</v>
      </c>
      <c r="J16" s="9" t="s">
        <v>0</v>
      </c>
      <c r="L16" s="67" t="s">
        <v>120</v>
      </c>
      <c r="M16" s="67" t="s">
        <v>119</v>
      </c>
    </row>
    <row r="17" spans="2:13" ht="13.5" thickBot="1">
      <c r="B17" s="4" t="s">
        <v>30</v>
      </c>
      <c r="C17" s="5"/>
      <c r="D17" s="6"/>
      <c r="E17" s="6"/>
      <c r="F17" s="7"/>
      <c r="G17" s="7"/>
      <c r="H17" s="8"/>
      <c r="I17" s="60">
        <f>(H422-H23)/2</f>
        <v>98.77001202250452</v>
      </c>
      <c r="J17" s="9" t="s">
        <v>0</v>
      </c>
      <c r="K17" s="10"/>
      <c r="L17" s="67" t="s">
        <v>46</v>
      </c>
      <c r="M17" s="67" t="s">
        <v>46</v>
      </c>
    </row>
    <row r="18" spans="2:13" ht="13.5" thickBot="1">
      <c r="B18" s="25" t="s">
        <v>118</v>
      </c>
      <c r="J18" s="11"/>
      <c r="L18" s="68">
        <v>24.5</v>
      </c>
      <c r="M18" s="69">
        <f>SQRT(L18^2*PI())</f>
        <v>43.425119347185145</v>
      </c>
    </row>
    <row r="19" ht="12.75">
      <c r="J19" s="11"/>
    </row>
    <row r="20" spans="1:19" ht="12.75">
      <c r="A20" s="91"/>
      <c r="B20" s="91" t="s">
        <v>11</v>
      </c>
      <c r="C20" s="91" t="s">
        <v>11</v>
      </c>
      <c r="D20" s="91" t="s">
        <v>104</v>
      </c>
      <c r="E20" s="91" t="s">
        <v>34</v>
      </c>
      <c r="F20" s="91"/>
      <c r="G20" s="91"/>
      <c r="H20" s="92"/>
      <c r="I20" s="92"/>
      <c r="J20" s="91" t="s">
        <v>10</v>
      </c>
      <c r="K20" s="13"/>
      <c r="L20" s="100"/>
      <c r="M20" s="100"/>
      <c r="N20" s="100"/>
      <c r="P20" s="13"/>
      <c r="S20" s="14"/>
    </row>
    <row r="21" spans="1:17" ht="12.75">
      <c r="A21" s="91" t="s">
        <v>14</v>
      </c>
      <c r="B21" s="91" t="s">
        <v>13</v>
      </c>
      <c r="C21" s="91" t="s">
        <v>12</v>
      </c>
      <c r="D21" s="91" t="s">
        <v>105</v>
      </c>
      <c r="E21" s="91" t="s">
        <v>35</v>
      </c>
      <c r="F21" s="91" t="s">
        <v>15</v>
      </c>
      <c r="G21" s="91" t="s">
        <v>7</v>
      </c>
      <c r="H21" s="91" t="s">
        <v>8</v>
      </c>
      <c r="I21" s="91" t="s">
        <v>9</v>
      </c>
      <c r="J21" s="91" t="s">
        <v>7</v>
      </c>
      <c r="K21" s="15"/>
      <c r="L21" s="45" t="s">
        <v>16</v>
      </c>
      <c r="M21" s="45" t="s">
        <v>16</v>
      </c>
      <c r="N21" s="45" t="s">
        <v>16</v>
      </c>
      <c r="P21" s="13"/>
      <c r="Q21" s="12"/>
    </row>
    <row r="22" spans="1:14" ht="12.75">
      <c r="A22" s="93"/>
      <c r="B22" s="91" t="s">
        <v>46</v>
      </c>
      <c r="C22" s="91" t="s">
        <v>46</v>
      </c>
      <c r="D22" s="91" t="s">
        <v>46</v>
      </c>
      <c r="E22" s="91" t="s">
        <v>46</v>
      </c>
      <c r="F22" s="91" t="s">
        <v>46</v>
      </c>
      <c r="G22" s="91" t="s">
        <v>131</v>
      </c>
      <c r="H22" s="91" t="s">
        <v>46</v>
      </c>
      <c r="I22" s="91" t="s">
        <v>46</v>
      </c>
      <c r="J22" s="94" t="s">
        <v>130</v>
      </c>
      <c r="L22" s="45" t="s">
        <v>37</v>
      </c>
      <c r="M22" s="45" t="s">
        <v>36</v>
      </c>
      <c r="N22" s="45" t="s">
        <v>38</v>
      </c>
    </row>
    <row r="23" spans="1:14" ht="12.75">
      <c r="A23" s="3">
        <v>399</v>
      </c>
      <c r="B23" s="18">
        <f>$I$9*LN(($I$9+SQRT(($I$9*$I$9)-(F23*F23)))/F23)-SQRT(($I$9*$I$9)-(F23*F23))</f>
        <v>237.99212292607905</v>
      </c>
      <c r="C23" s="18">
        <f aca="true" t="shared" si="0" ref="C23:C86">$I$12-B23</f>
        <v>0</v>
      </c>
      <c r="D23" s="18">
        <f>C23*$I$14/100</f>
        <v>0</v>
      </c>
      <c r="E23" s="18">
        <f aca="true" t="shared" si="1" ref="E23:E86">($H$422-$H$23)/2/$I$12*C23</f>
        <v>0</v>
      </c>
      <c r="F23" s="18">
        <f>I8</f>
        <v>35.82603855528252</v>
      </c>
      <c r="G23" s="19">
        <f>F23^2*PI()</f>
        <v>4032.249999999999</v>
      </c>
      <c r="H23" s="20">
        <f>SQRT(G23)</f>
        <v>63.49999999999999</v>
      </c>
      <c r="I23" s="20">
        <f>SQRT(G23)</f>
        <v>63.49999999999999</v>
      </c>
      <c r="J23" s="20">
        <f>I23*H23/100</f>
        <v>40.32249999999999</v>
      </c>
      <c r="K23" s="3"/>
      <c r="L23" s="40" t="str">
        <f>CONCATENATE("pline 0,0 0,",(SUBSTITUTE(TEXT(I23/2,"#.##0,00"),",",".")))</f>
        <v>pline 0,0 0,31.75</v>
      </c>
      <c r="M23" s="42" t="str">
        <f>CONCATENATE("pline 0,0 0,",(SUBSTITUTE(TEXT(I23/2,"#.##0,00"),",",".")))</f>
        <v>pline 0,0 0,31.75</v>
      </c>
      <c r="N23" s="43" t="str">
        <f>CONCATENATE("pline 0,0 0,",(SUBSTITUTE(TEXT(I23/2,"#.##0,00"),",",".")))</f>
        <v>pline 0,0 0,31.75</v>
      </c>
    </row>
    <row r="24" spans="1:18" ht="12.75">
      <c r="A24" s="3">
        <v>398</v>
      </c>
      <c r="B24" s="18">
        <f aca="true" t="shared" si="2" ref="B24:B87">$I$9*LN(($I$9+SQRT(($I$9*$I$9)-(F24*F24)))/F24)-SQRT(($I$9*$I$9)-(F24*F24))</f>
        <v>234.46272216789555</v>
      </c>
      <c r="C24" s="18">
        <f t="shared" si="0"/>
        <v>3.529400758183499</v>
      </c>
      <c r="D24" s="18">
        <f aca="true" t="shared" si="3" ref="D24:D87">C24*$I$14/100</f>
        <v>3.8212775601135327</v>
      </c>
      <c r="E24" s="18">
        <f t="shared" si="1"/>
        <v>1.4647499716883339</v>
      </c>
      <c r="F24" s="18">
        <f aca="true" t="shared" si="4" ref="F24:F87">$I$9-($I$9-$I$8)/400*A24</f>
        <v>36.5487863733602</v>
      </c>
      <c r="G24" s="19">
        <f aca="true" t="shared" si="5" ref="G24:G87">F24^2*PI()</f>
        <v>4196.582774668292</v>
      </c>
      <c r="H24" s="20">
        <f aca="true" t="shared" si="6" ref="H24:H87">2*(TAN($I$13*PI()/180)*C24+$H$23/2)</f>
        <v>66.42949994337665</v>
      </c>
      <c r="I24" s="20">
        <f aca="true" t="shared" si="7" ref="I24:I87">G24/H24</f>
        <v>63.1734813335248</v>
      </c>
      <c r="J24" s="20">
        <f aca="true" t="shared" si="8" ref="J24:J87">I24*H24/100</f>
        <v>41.96582774668292</v>
      </c>
      <c r="K24" s="3"/>
      <c r="L24" s="40" t="str">
        <f aca="true" t="shared" si="9" ref="L24:L87">CONCATENATE((SUBSTITUTE(TEXT(C24,"#.##0,00"),",",".")),",",(SUBSTITUTE(TEXT(I24/2,"#.##0,00"),",",".")))</f>
        <v>3.53,31.59</v>
      </c>
      <c r="M24" s="42" t="str">
        <f aca="true" t="shared" si="10" ref="M24:M87">CONCATENATE((SUBSTITUTE(TEXT(D24,"#.##0,00"),",",".")),",",(SUBSTITUTE(TEXT(I24/2,"#.##0,00"),",",".")))</f>
        <v>3.82,31.59</v>
      </c>
      <c r="N24" s="43" t="str">
        <f aca="true" t="shared" si="11" ref="N24:N87">CONCATENATE((SUBSTITUTE(TEXT(E24,"#.##0,00"),",",".")),",",(SUBSTITUTE(TEXT(I24/2,"#.##0,00"),",",".")))</f>
        <v>1.46,31.59</v>
      </c>
      <c r="R24" s="21"/>
    </row>
    <row r="25" spans="1:18" ht="12.75">
      <c r="A25" s="3">
        <v>397</v>
      </c>
      <c r="B25" s="18">
        <f t="shared" si="2"/>
        <v>232.72521093841323</v>
      </c>
      <c r="C25" s="18">
        <f t="shared" si="0"/>
        <v>5.2669119876658215</v>
      </c>
      <c r="D25" s="18">
        <f t="shared" si="3"/>
        <v>5.702478683638898</v>
      </c>
      <c r="E25" s="18">
        <f t="shared" si="1"/>
        <v>2.1858410856094</v>
      </c>
      <c r="F25" s="18">
        <f t="shared" si="4"/>
        <v>36.91016028239903</v>
      </c>
      <c r="G25" s="19">
        <f t="shared" si="5"/>
        <v>4279.9799541437005</v>
      </c>
      <c r="H25" s="20">
        <f t="shared" si="6"/>
        <v>67.8716821712188</v>
      </c>
      <c r="I25" s="20">
        <f t="shared" si="7"/>
        <v>63.059877363090315</v>
      </c>
      <c r="J25" s="20">
        <f t="shared" si="8"/>
        <v>42.799799541437004</v>
      </c>
      <c r="K25" s="3"/>
      <c r="L25" s="40" t="str">
        <f t="shared" si="9"/>
        <v>5.27,31.53</v>
      </c>
      <c r="M25" s="42" t="str">
        <f t="shared" si="10"/>
        <v>5.70,31.53</v>
      </c>
      <c r="N25" s="43" t="str">
        <f t="shared" si="11"/>
        <v>2.19,31.53</v>
      </c>
      <c r="R25" s="21"/>
    </row>
    <row r="26" spans="1:14" ht="12.75">
      <c r="A26" s="3">
        <v>396</v>
      </c>
      <c r="B26" s="18">
        <f t="shared" si="2"/>
        <v>231.00536449606216</v>
      </c>
      <c r="C26" s="18">
        <f t="shared" si="0"/>
        <v>6.9867584300168915</v>
      </c>
      <c r="D26" s="18">
        <f t="shared" si="3"/>
        <v>7.564554165364497</v>
      </c>
      <c r="E26" s="18">
        <f t="shared" si="1"/>
        <v>2.8996010693406205</v>
      </c>
      <c r="F26" s="18">
        <f t="shared" si="4"/>
        <v>37.271534191437866</v>
      </c>
      <c r="G26" s="19">
        <f t="shared" si="5"/>
        <v>4364.197661713287</v>
      </c>
      <c r="H26" s="20">
        <f t="shared" si="6"/>
        <v>69.29920213868124</v>
      </c>
      <c r="I26" s="20">
        <f t="shared" si="7"/>
        <v>62.976160287959374</v>
      </c>
      <c r="J26" s="20">
        <f t="shared" si="8"/>
        <v>43.64197661713287</v>
      </c>
      <c r="K26" s="3"/>
      <c r="L26" s="40" t="str">
        <f t="shared" si="9"/>
        <v>6.99,31.49</v>
      </c>
      <c r="M26" s="42" t="str">
        <f t="shared" si="10"/>
        <v>7.56,31.49</v>
      </c>
      <c r="N26" s="43" t="str">
        <f t="shared" si="11"/>
        <v>2.90,31.49</v>
      </c>
    </row>
    <row r="27" spans="1:18" ht="12.75">
      <c r="A27" s="3">
        <v>395</v>
      </c>
      <c r="B27" s="18">
        <f t="shared" si="2"/>
        <v>229.30284939387215</v>
      </c>
      <c r="C27" s="18">
        <f t="shared" si="0"/>
        <v>8.689273532206897</v>
      </c>
      <c r="D27" s="18">
        <f t="shared" si="3"/>
        <v>9.407865027886508</v>
      </c>
      <c r="E27" s="18">
        <f t="shared" si="1"/>
        <v>3.606168307971592</v>
      </c>
      <c r="F27" s="18">
        <f t="shared" si="4"/>
        <v>37.6329081004767</v>
      </c>
      <c r="G27" s="19">
        <f t="shared" si="5"/>
        <v>4449.23589737705</v>
      </c>
      <c r="H27" s="20">
        <f t="shared" si="6"/>
        <v>70.71233661594317</v>
      </c>
      <c r="I27" s="20">
        <f t="shared" si="7"/>
        <v>62.92022170815809</v>
      </c>
      <c r="J27" s="20">
        <f t="shared" si="8"/>
        <v>44.4923589737705</v>
      </c>
      <c r="K27" s="3"/>
      <c r="L27" s="40" t="str">
        <f t="shared" si="9"/>
        <v>8.69,31.46</v>
      </c>
      <c r="M27" s="42" t="str">
        <f t="shared" si="10"/>
        <v>9.41,31.46</v>
      </c>
      <c r="N27" s="43" t="str">
        <f t="shared" si="11"/>
        <v>3.61,31.46</v>
      </c>
      <c r="R27" s="22"/>
    </row>
    <row r="28" spans="1:14" ht="12.75">
      <c r="A28" s="3">
        <v>394</v>
      </c>
      <c r="B28" s="18">
        <f t="shared" si="2"/>
        <v>227.61734175472972</v>
      </c>
      <c r="C28" s="18">
        <f t="shared" si="0"/>
        <v>10.374781171349326</v>
      </c>
      <c r="D28" s="18">
        <f t="shared" si="3"/>
        <v>11.232761932529844</v>
      </c>
      <c r="E28" s="18">
        <f t="shared" si="1"/>
        <v>4.305677214969448</v>
      </c>
      <c r="F28" s="18">
        <f t="shared" si="4"/>
        <v>37.99428200951553</v>
      </c>
      <c r="G28" s="19">
        <f t="shared" si="5"/>
        <v>4535.09466113499</v>
      </c>
      <c r="H28" s="20">
        <f t="shared" si="6"/>
        <v>72.11135442993888</v>
      </c>
      <c r="I28" s="20">
        <f t="shared" si="7"/>
        <v>62.89016059934285</v>
      </c>
      <c r="J28" s="20">
        <f t="shared" si="8"/>
        <v>45.3509466113499</v>
      </c>
      <c r="K28" s="3"/>
      <c r="L28" s="40" t="str">
        <f t="shared" si="9"/>
        <v>10.37,31.45</v>
      </c>
      <c r="M28" s="42" t="str">
        <f t="shared" si="10"/>
        <v>11.23,31.45</v>
      </c>
      <c r="N28" s="43" t="str">
        <f t="shared" si="11"/>
        <v>4.31,31.45</v>
      </c>
    </row>
    <row r="29" spans="1:14" ht="12.75">
      <c r="A29" s="3">
        <v>393</v>
      </c>
      <c r="B29" s="18">
        <f t="shared" si="2"/>
        <v>225.94852690911355</v>
      </c>
      <c r="C29" s="18">
        <f t="shared" si="0"/>
        <v>12.043596016965495</v>
      </c>
      <c r="D29" s="18">
        <f t="shared" si="3"/>
        <v>13.039585571571472</v>
      </c>
      <c r="E29" s="18">
        <f t="shared" si="1"/>
        <v>4.998258382523633</v>
      </c>
      <c r="F29" s="18">
        <f t="shared" si="4"/>
        <v>38.35565591855436</v>
      </c>
      <c r="G29" s="19">
        <f t="shared" si="5"/>
        <v>4621.773952987106</v>
      </c>
      <c r="H29" s="20">
        <f t="shared" si="6"/>
        <v>73.49651676504726</v>
      </c>
      <c r="I29" s="20">
        <f t="shared" si="7"/>
        <v>62.88425841678912</v>
      </c>
      <c r="J29" s="20">
        <f t="shared" si="8"/>
        <v>46.21773952987106</v>
      </c>
      <c r="K29" s="3"/>
      <c r="L29" s="40" t="str">
        <f t="shared" si="9"/>
        <v>12.04,31.44</v>
      </c>
      <c r="M29" s="42" t="str">
        <f t="shared" si="10"/>
        <v>13.04,31.44</v>
      </c>
      <c r="N29" s="43" t="str">
        <f t="shared" si="11"/>
        <v>5.00,31.44</v>
      </c>
    </row>
    <row r="30" spans="1:14" ht="12.75">
      <c r="A30" s="3">
        <v>392</v>
      </c>
      <c r="B30" s="18">
        <f t="shared" si="2"/>
        <v>224.29609904981882</v>
      </c>
      <c r="C30" s="18">
        <f t="shared" si="0"/>
        <v>13.696023876260227</v>
      </c>
      <c r="D30" s="18">
        <f t="shared" si="3"/>
        <v>14.828667042069958</v>
      </c>
      <c r="E30" s="18">
        <f t="shared" si="1"/>
        <v>5.684038724840071</v>
      </c>
      <c r="F30" s="18">
        <f t="shared" si="4"/>
        <v>38.717029827593194</v>
      </c>
      <c r="G30" s="19">
        <f t="shared" si="5"/>
        <v>4709.2737729334</v>
      </c>
      <c r="H30" s="20">
        <f t="shared" si="6"/>
        <v>74.86807744968013</v>
      </c>
      <c r="I30" s="20">
        <f t="shared" si="7"/>
        <v>62.90095770254777</v>
      </c>
      <c r="J30" s="20">
        <f t="shared" si="8"/>
        <v>47.092737729334004</v>
      </c>
      <c r="K30" s="3"/>
      <c r="L30" s="40" t="str">
        <f t="shared" si="9"/>
        <v>13.70,31.45</v>
      </c>
      <c r="M30" s="42" t="str">
        <f t="shared" si="10"/>
        <v>14.83,31.45</v>
      </c>
      <c r="N30" s="43" t="str">
        <f t="shared" si="11"/>
        <v>5.68,31.45</v>
      </c>
    </row>
    <row r="31" spans="1:14" ht="12.75">
      <c r="A31" s="3">
        <v>391</v>
      </c>
      <c r="B31" s="18">
        <f t="shared" si="2"/>
        <v>222.65976090271974</v>
      </c>
      <c r="C31" s="18">
        <f t="shared" si="0"/>
        <v>15.332362023359309</v>
      </c>
      <c r="D31" s="18">
        <f t="shared" si="3"/>
        <v>16.600328202330402</v>
      </c>
      <c r="E31" s="18">
        <f t="shared" si="1"/>
        <v>6.363141614779243</v>
      </c>
      <c r="F31" s="18">
        <f t="shared" si="4"/>
        <v>39.078403736632026</v>
      </c>
      <c r="G31" s="19">
        <f t="shared" si="5"/>
        <v>4797.59412097387</v>
      </c>
      <c r="H31" s="20">
        <f t="shared" si="6"/>
        <v>76.22628322955848</v>
      </c>
      <c r="I31" s="20">
        <f t="shared" si="7"/>
        <v>62.938843633838545</v>
      </c>
      <c r="J31" s="20">
        <f t="shared" si="8"/>
        <v>47.9759412097387</v>
      </c>
      <c r="K31" s="3"/>
      <c r="L31" s="40" t="str">
        <f t="shared" si="9"/>
        <v>15.33,31.47</v>
      </c>
      <c r="M31" s="42" t="str">
        <f t="shared" si="10"/>
        <v>16.60,31.47</v>
      </c>
      <c r="N31" s="43" t="str">
        <f t="shared" si="11"/>
        <v>6.36,31.47</v>
      </c>
    </row>
    <row r="32" spans="1:14" ht="12.75">
      <c r="A32" s="3">
        <v>390</v>
      </c>
      <c r="B32" s="18">
        <f t="shared" si="2"/>
        <v>221.03922341268802</v>
      </c>
      <c r="C32" s="18">
        <f t="shared" si="0"/>
        <v>16.95289951339103</v>
      </c>
      <c r="D32" s="18">
        <f t="shared" si="3"/>
        <v>18.354882011960136</v>
      </c>
      <c r="E32" s="18">
        <f t="shared" si="1"/>
        <v>7.035687014204365</v>
      </c>
      <c r="F32" s="18">
        <f t="shared" si="4"/>
        <v>39.43977764567086</v>
      </c>
      <c r="G32" s="19">
        <f t="shared" si="5"/>
        <v>4886.734997108517</v>
      </c>
      <c r="H32" s="20">
        <f t="shared" si="6"/>
        <v>77.57137402840873</v>
      </c>
      <c r="I32" s="20">
        <f t="shared" si="7"/>
        <v>62.99662805146217</v>
      </c>
      <c r="J32" s="20">
        <f t="shared" si="8"/>
        <v>48.86734997108517</v>
      </c>
      <c r="K32" s="3"/>
      <c r="L32" s="40" t="str">
        <f t="shared" si="9"/>
        <v>16.95,31.50</v>
      </c>
      <c r="M32" s="42" t="str">
        <f t="shared" si="10"/>
        <v>18.35,31.50</v>
      </c>
      <c r="N32" s="43" t="str">
        <f t="shared" si="11"/>
        <v>7.04,31.50</v>
      </c>
    </row>
    <row r="33" spans="1:14" ht="12.75">
      <c r="A33" s="3">
        <v>389</v>
      </c>
      <c r="B33" s="18">
        <f t="shared" si="2"/>
        <v>219.43420544383545</v>
      </c>
      <c r="C33" s="18">
        <f t="shared" si="0"/>
        <v>18.557917482243596</v>
      </c>
      <c r="D33" s="18">
        <f t="shared" si="3"/>
        <v>20.09263285641565</v>
      </c>
      <c r="E33" s="18">
        <f t="shared" si="1"/>
        <v>7.701791598384836</v>
      </c>
      <c r="F33" s="18">
        <f t="shared" si="4"/>
        <v>39.80115155470969</v>
      </c>
      <c r="G33" s="19">
        <f t="shared" si="5"/>
        <v>4976.696401337341</v>
      </c>
      <c r="H33" s="20">
        <f t="shared" si="6"/>
        <v>78.90358319676966</v>
      </c>
      <c r="I33" s="20">
        <f t="shared" si="7"/>
        <v>63.07313558785361</v>
      </c>
      <c r="J33" s="20">
        <f t="shared" si="8"/>
        <v>49.76696401337341</v>
      </c>
      <c r="K33" s="3"/>
      <c r="L33" s="40" t="str">
        <f t="shared" si="9"/>
        <v>18.56,31.54</v>
      </c>
      <c r="M33" s="42" t="str">
        <f t="shared" si="10"/>
        <v>20.09,31.54</v>
      </c>
      <c r="N33" s="43" t="str">
        <f t="shared" si="11"/>
        <v>7.70,31.54</v>
      </c>
    </row>
    <row r="34" spans="1:14" ht="12.75">
      <c r="A34" s="3">
        <v>388</v>
      </c>
      <c r="B34" s="18">
        <f t="shared" si="2"/>
        <v>217.84443349330374</v>
      </c>
      <c r="C34" s="18">
        <f t="shared" si="0"/>
        <v>20.14768943277531</v>
      </c>
      <c r="D34" s="18">
        <f t="shared" si="3"/>
        <v>21.813876856882008</v>
      </c>
      <c r="E34" s="18">
        <f t="shared" si="1"/>
        <v>8.361568874777422</v>
      </c>
      <c r="F34" s="18">
        <f t="shared" si="4"/>
        <v>40.162525463748494</v>
      </c>
      <c r="G34" s="19">
        <f t="shared" si="5"/>
        <v>5067.478333660334</v>
      </c>
      <c r="H34" s="20">
        <f t="shared" si="6"/>
        <v>80.22313774955484</v>
      </c>
      <c r="I34" s="20">
        <f t="shared" si="7"/>
        <v>63.16729157964722</v>
      </c>
      <c r="J34" s="20">
        <f t="shared" si="8"/>
        <v>50.67478333660334</v>
      </c>
      <c r="K34" s="3"/>
      <c r="L34" s="40" t="str">
        <f t="shared" si="9"/>
        <v>20.15,31.58</v>
      </c>
      <c r="M34" s="42" t="str">
        <f t="shared" si="10"/>
        <v>21.81,31.58</v>
      </c>
      <c r="N34" s="43" t="str">
        <f t="shared" si="11"/>
        <v>8.36,31.58</v>
      </c>
    </row>
    <row r="35" spans="1:14" ht="12.75">
      <c r="A35" s="3">
        <v>387</v>
      </c>
      <c r="B35" s="18">
        <f t="shared" si="2"/>
        <v>216.2696414178751</v>
      </c>
      <c r="C35" s="18">
        <f t="shared" si="0"/>
        <v>21.72248150820394</v>
      </c>
      <c r="D35" s="18">
        <f t="shared" si="3"/>
        <v>23.518902166271136</v>
      </c>
      <c r="E35" s="18">
        <f t="shared" si="1"/>
        <v>9.0151292964866</v>
      </c>
      <c r="F35" s="18">
        <f t="shared" si="4"/>
        <v>40.52389937278733</v>
      </c>
      <c r="G35" s="19">
        <f t="shared" si="5"/>
        <v>5159.080794077511</v>
      </c>
      <c r="H35" s="20">
        <f t="shared" si="6"/>
        <v>81.53025859297318</v>
      </c>
      <c r="I35" s="20">
        <f t="shared" si="7"/>
        <v>63.27811150254532</v>
      </c>
      <c r="J35" s="20">
        <f t="shared" si="8"/>
        <v>51.590807940775115</v>
      </c>
      <c r="K35" s="3"/>
      <c r="L35" s="40" t="str">
        <f t="shared" si="9"/>
        <v>21.72,31.64</v>
      </c>
      <c r="M35" s="42" t="str">
        <f t="shared" si="10"/>
        <v>23.52,31.64</v>
      </c>
      <c r="N35" s="43" t="str">
        <f t="shared" si="11"/>
        <v>9.02,31.64</v>
      </c>
    </row>
    <row r="36" spans="1:14" ht="12.75">
      <c r="A36" s="3">
        <v>386</v>
      </c>
      <c r="B36" s="18">
        <f t="shared" si="2"/>
        <v>214.70957017272005</v>
      </c>
      <c r="C36" s="18">
        <f t="shared" si="0"/>
        <v>23.282552753359</v>
      </c>
      <c r="D36" s="18">
        <f t="shared" si="3"/>
        <v>25.207989252079333</v>
      </c>
      <c r="E36" s="18">
        <f t="shared" si="1"/>
        <v>9.662580370687863</v>
      </c>
      <c r="F36" s="18">
        <f t="shared" si="4"/>
        <v>40.88527328182616</v>
      </c>
      <c r="G36" s="19">
        <f t="shared" si="5"/>
        <v>5251.503782588866</v>
      </c>
      <c r="H36" s="20">
        <f t="shared" si="6"/>
        <v>82.82516074137571</v>
      </c>
      <c r="I36" s="20">
        <f t="shared" si="7"/>
        <v>63.4046917094053</v>
      </c>
      <c r="J36" s="20">
        <f t="shared" si="8"/>
        <v>52.515037825888655</v>
      </c>
      <c r="K36" s="3"/>
      <c r="L36" s="40" t="str">
        <f t="shared" si="9"/>
        <v>23.28,31.70</v>
      </c>
      <c r="M36" s="42" t="str">
        <f t="shared" si="10"/>
        <v>25.21,31.70</v>
      </c>
      <c r="N36" s="43" t="str">
        <f t="shared" si="11"/>
        <v>9.66,31.70</v>
      </c>
    </row>
    <row r="37" spans="1:14" ht="12.75">
      <c r="A37" s="3">
        <v>385</v>
      </c>
      <c r="B37" s="18">
        <f t="shared" si="2"/>
        <v>213.16396756163974</v>
      </c>
      <c r="C37" s="18">
        <f t="shared" si="0"/>
        <v>24.82815536443931</v>
      </c>
      <c r="D37" s="18">
        <f t="shared" si="3"/>
        <v>26.881411166799452</v>
      </c>
      <c r="E37" s="18">
        <f t="shared" si="1"/>
        <v>10.30402676228055</v>
      </c>
      <c r="F37" s="18">
        <f t="shared" si="4"/>
        <v>41.24664719086499</v>
      </c>
      <c r="G37" s="19">
        <f t="shared" si="5"/>
        <v>5344.747299194396</v>
      </c>
      <c r="H37" s="20">
        <f t="shared" si="6"/>
        <v>84.10805352456109</v>
      </c>
      <c r="I37" s="20">
        <f t="shared" si="7"/>
        <v>63.54620128777124</v>
      </c>
      <c r="J37" s="20">
        <f t="shared" si="8"/>
        <v>53.44747299194396</v>
      </c>
      <c r="K37" s="3"/>
      <c r="L37" s="40" t="str">
        <f t="shared" si="9"/>
        <v>24.83,31.77</v>
      </c>
      <c r="M37" s="42" t="str">
        <f t="shared" si="10"/>
        <v>26.88,31.77</v>
      </c>
      <c r="N37" s="43" t="str">
        <f t="shared" si="11"/>
        <v>10.30,31.77</v>
      </c>
    </row>
    <row r="38" spans="1:14" ht="12.75">
      <c r="A38" s="3">
        <v>384</v>
      </c>
      <c r="B38" s="18">
        <f t="shared" si="2"/>
        <v>211.63258799820403</v>
      </c>
      <c r="C38" s="18">
        <f t="shared" si="0"/>
        <v>26.359534927875018</v>
      </c>
      <c r="D38" s="18">
        <f t="shared" si="3"/>
        <v>28.539433806536493</v>
      </c>
      <c r="E38" s="18">
        <f t="shared" si="1"/>
        <v>10.939570393018876</v>
      </c>
      <c r="F38" s="18">
        <f t="shared" si="4"/>
        <v>41.60802109990382</v>
      </c>
      <c r="G38" s="19">
        <f t="shared" si="5"/>
        <v>5438.811343894104</v>
      </c>
      <c r="H38" s="20">
        <f t="shared" si="6"/>
        <v>85.37914078603774</v>
      </c>
      <c r="I38" s="20">
        <f t="shared" si="7"/>
        <v>63.70187488210851</v>
      </c>
      <c r="J38" s="20">
        <f t="shared" si="8"/>
        <v>54.38811343894103</v>
      </c>
      <c r="K38" s="3"/>
      <c r="L38" s="40" t="str">
        <f t="shared" si="9"/>
        <v>26.36,31.85</v>
      </c>
      <c r="M38" s="42" t="str">
        <f t="shared" si="10"/>
        <v>28.54,31.85</v>
      </c>
      <c r="N38" s="43" t="str">
        <f t="shared" si="11"/>
        <v>10.94,31.85</v>
      </c>
    </row>
    <row r="39" spans="1:14" ht="12.75">
      <c r="A39" s="3">
        <v>383</v>
      </c>
      <c r="B39" s="18">
        <f t="shared" si="2"/>
        <v>210.11519227721826</v>
      </c>
      <c r="C39" s="18">
        <f t="shared" si="0"/>
        <v>27.876930648860792</v>
      </c>
      <c r="D39" s="18">
        <f t="shared" si="3"/>
        <v>30.1823161584402</v>
      </c>
      <c r="E39" s="18">
        <f t="shared" si="1"/>
        <v>11.569310536356364</v>
      </c>
      <c r="F39" s="18">
        <f t="shared" si="4"/>
        <v>41.969395008942655</v>
      </c>
      <c r="G39" s="19">
        <f t="shared" si="5"/>
        <v>5533.695916687988</v>
      </c>
      <c r="H39" s="20">
        <f t="shared" si="6"/>
        <v>86.63862107271271</v>
      </c>
      <c r="I39" s="20">
        <f t="shared" si="7"/>
        <v>63.87100634997127</v>
      </c>
      <c r="J39" s="20">
        <f t="shared" si="8"/>
        <v>55.33695916687988</v>
      </c>
      <c r="K39" s="3"/>
      <c r="L39" s="40" t="str">
        <f t="shared" si="9"/>
        <v>27.88,31.94</v>
      </c>
      <c r="M39" s="42" t="str">
        <f t="shared" si="10"/>
        <v>30.18,31.94</v>
      </c>
      <c r="N39" s="43" t="str">
        <f t="shared" si="11"/>
        <v>11.57,31.94</v>
      </c>
    </row>
    <row r="40" spans="1:14" ht="12.75">
      <c r="A40" s="3">
        <v>382</v>
      </c>
      <c r="B40" s="18">
        <f t="shared" si="2"/>
        <v>208.61154735598734</v>
      </c>
      <c r="C40" s="18">
        <f t="shared" si="0"/>
        <v>29.380575570091708</v>
      </c>
      <c r="D40" s="18">
        <f t="shared" si="3"/>
        <v>31.810310537530107</v>
      </c>
      <c r="E40" s="18">
        <f t="shared" si="1"/>
        <v>12.193343908224241</v>
      </c>
      <c r="F40" s="18">
        <f t="shared" si="4"/>
        <v>42.33076891798149</v>
      </c>
      <c r="G40" s="19">
        <f t="shared" si="5"/>
        <v>5629.401017576049</v>
      </c>
      <c r="H40" s="20">
        <f t="shared" si="6"/>
        <v>87.88668781644847</v>
      </c>
      <c r="I40" s="20">
        <f t="shared" si="7"/>
        <v>64.05294314120773</v>
      </c>
      <c r="J40" s="20">
        <f t="shared" si="8"/>
        <v>56.294010175760484</v>
      </c>
      <c r="K40" s="3"/>
      <c r="L40" s="40" t="str">
        <f t="shared" si="9"/>
        <v>29.38,32.03</v>
      </c>
      <c r="M40" s="42" t="str">
        <f t="shared" si="10"/>
        <v>31.81,32.03</v>
      </c>
      <c r="N40" s="43" t="str">
        <f t="shared" si="11"/>
        <v>12.19,32.03</v>
      </c>
    </row>
    <row r="41" spans="1:14" ht="12.75">
      <c r="A41" s="3">
        <v>381</v>
      </c>
      <c r="B41" s="18">
        <f t="shared" si="2"/>
        <v>207.1214261448785</v>
      </c>
      <c r="C41" s="18">
        <f t="shared" si="0"/>
        <v>30.870696781200536</v>
      </c>
      <c r="D41" s="18">
        <f t="shared" si="3"/>
        <v>33.42366281345301</v>
      </c>
      <c r="E41" s="18">
        <f t="shared" si="1"/>
        <v>12.811764753950813</v>
      </c>
      <c r="F41" s="18">
        <f t="shared" si="4"/>
        <v>42.69214282702032</v>
      </c>
      <c r="G41" s="19">
        <f t="shared" si="5"/>
        <v>5725.926646558287</v>
      </c>
      <c r="H41" s="20">
        <f t="shared" si="6"/>
        <v>89.12352950790162</v>
      </c>
      <c r="I41" s="20">
        <f t="shared" si="7"/>
        <v>64.24708130584787</v>
      </c>
      <c r="J41" s="20">
        <f t="shared" si="8"/>
        <v>57.259266465582876</v>
      </c>
      <c r="K41" s="3"/>
      <c r="L41" s="40" t="str">
        <f t="shared" si="9"/>
        <v>30.87,32.12</v>
      </c>
      <c r="M41" s="42" t="str">
        <f t="shared" si="10"/>
        <v>33.42,32.12</v>
      </c>
      <c r="N41" s="43" t="str">
        <f t="shared" si="11"/>
        <v>12.81,32.12</v>
      </c>
    </row>
    <row r="42" spans="1:14" ht="12.75">
      <c r="A42" s="3">
        <v>380</v>
      </c>
      <c r="B42" s="18">
        <f t="shared" si="2"/>
        <v>205.64460730671118</v>
      </c>
      <c r="C42" s="18">
        <f t="shared" si="0"/>
        <v>32.34751561936787</v>
      </c>
      <c r="D42" s="18">
        <f t="shared" si="3"/>
        <v>35.0226126276833</v>
      </c>
      <c r="E42" s="18">
        <f t="shared" si="1"/>
        <v>13.424664931517423</v>
      </c>
      <c r="F42" s="18">
        <f t="shared" si="4"/>
        <v>43.05351673605915</v>
      </c>
      <c r="G42" s="19">
        <f t="shared" si="5"/>
        <v>5823.272803634701</v>
      </c>
      <c r="H42" s="20">
        <f t="shared" si="6"/>
        <v>90.34932986303484</v>
      </c>
      <c r="I42" s="20">
        <f t="shared" si="7"/>
        <v>64.45286105013172</v>
      </c>
      <c r="J42" s="20">
        <f t="shared" si="8"/>
        <v>58.232728036347005</v>
      </c>
      <c r="K42" s="3"/>
      <c r="L42" s="40" t="str">
        <f t="shared" si="9"/>
        <v>32.35,32.23</v>
      </c>
      <c r="M42" s="42" t="str">
        <f t="shared" si="10"/>
        <v>35.02,32.23</v>
      </c>
      <c r="N42" s="43" t="str">
        <f t="shared" si="11"/>
        <v>13.42,32.23</v>
      </c>
    </row>
    <row r="43" spans="1:14" ht="12.75">
      <c r="A43" s="3">
        <v>379</v>
      </c>
      <c r="B43" s="18">
        <f t="shared" si="2"/>
        <v>204.1808750645321</v>
      </c>
      <c r="C43" s="18">
        <f t="shared" si="0"/>
        <v>33.811247861546946</v>
      </c>
      <c r="D43" s="18">
        <f t="shared" si="3"/>
        <v>36.60739360164454</v>
      </c>
      <c r="E43" s="18">
        <f t="shared" si="1"/>
        <v>14.032133991334414</v>
      </c>
      <c r="F43" s="18">
        <f t="shared" si="4"/>
        <v>43.414890645097984</v>
      </c>
      <c r="G43" s="19">
        <f t="shared" si="5"/>
        <v>5921.439488805293</v>
      </c>
      <c r="H43" s="20">
        <f t="shared" si="6"/>
        <v>91.56426798266881</v>
      </c>
      <c r="I43" s="20">
        <f t="shared" si="7"/>
        <v>64.66976277171895</v>
      </c>
      <c r="J43" s="20">
        <f t="shared" si="8"/>
        <v>59.21439488805293</v>
      </c>
      <c r="K43" s="3"/>
      <c r="L43" s="40" t="str">
        <f t="shared" si="9"/>
        <v>33.81,32.33</v>
      </c>
      <c r="M43" s="42" t="str">
        <f t="shared" si="10"/>
        <v>36.61,32.33</v>
      </c>
      <c r="N43" s="43" t="str">
        <f t="shared" si="11"/>
        <v>14.03,32.33</v>
      </c>
    </row>
    <row r="44" spans="1:14" ht="12.75">
      <c r="A44" s="3">
        <v>378</v>
      </c>
      <c r="B44" s="18">
        <f t="shared" si="2"/>
        <v>202.73001901735913</v>
      </c>
      <c r="C44" s="18">
        <f t="shared" si="0"/>
        <v>35.26210390871992</v>
      </c>
      <c r="D44" s="18">
        <f t="shared" si="3"/>
        <v>38.17823353620345</v>
      </c>
      <c r="E44" s="18">
        <f t="shared" si="1"/>
        <v>14.63425925271001</v>
      </c>
      <c r="F44" s="18">
        <f t="shared" si="4"/>
        <v>43.776264554136816</v>
      </c>
      <c r="G44" s="19">
        <f t="shared" si="5"/>
        <v>6020.426702070061</v>
      </c>
      <c r="H44" s="20">
        <f t="shared" si="6"/>
        <v>92.76851850542</v>
      </c>
      <c r="I44" s="20">
        <f t="shared" si="7"/>
        <v>64.89730351485905</v>
      </c>
      <c r="J44" s="20">
        <f t="shared" si="8"/>
        <v>60.2042670207006</v>
      </c>
      <c r="K44" s="3"/>
      <c r="L44" s="40" t="str">
        <f t="shared" si="9"/>
        <v>35.26,32.45</v>
      </c>
      <c r="M44" s="42" t="str">
        <f t="shared" si="10"/>
        <v>38.18,32.45</v>
      </c>
      <c r="N44" s="43" t="str">
        <f t="shared" si="11"/>
        <v>14.63,32.45</v>
      </c>
    </row>
    <row r="45" spans="1:14" ht="12.75">
      <c r="A45" s="3">
        <v>377</v>
      </c>
      <c r="B45" s="18">
        <f t="shared" si="2"/>
        <v>201.291833963498</v>
      </c>
      <c r="C45" s="18">
        <f t="shared" si="0"/>
        <v>36.700288962581055</v>
      </c>
      <c r="D45" s="18">
        <f t="shared" si="3"/>
        <v>39.73535460296457</v>
      </c>
      <c r="E45" s="18">
        <f t="shared" si="1"/>
        <v>15.23112587717628</v>
      </c>
      <c r="F45" s="18">
        <f t="shared" si="4"/>
        <v>44.13763846317565</v>
      </c>
      <c r="G45" s="19">
        <f t="shared" si="5"/>
        <v>6120.234443429006</v>
      </c>
      <c r="H45" s="20">
        <f t="shared" si="6"/>
        <v>93.96225175435255</v>
      </c>
      <c r="I45" s="20">
        <f t="shared" si="7"/>
        <v>65.13503379452061</v>
      </c>
      <c r="J45" s="20">
        <f t="shared" si="8"/>
        <v>61.20234443429007</v>
      </c>
      <c r="K45" s="3"/>
      <c r="L45" s="40" t="str">
        <f t="shared" si="9"/>
        <v>36.70,32.57</v>
      </c>
      <c r="M45" s="42" t="str">
        <f t="shared" si="10"/>
        <v>39.74,32.57</v>
      </c>
      <c r="N45" s="43" t="str">
        <f t="shared" si="11"/>
        <v>15.23,32.57</v>
      </c>
    </row>
    <row r="46" spans="1:14" ht="12.75">
      <c r="A46" s="3">
        <v>376</v>
      </c>
      <c r="B46" s="18">
        <f t="shared" si="2"/>
        <v>199.86611973106625</v>
      </c>
      <c r="C46" s="18">
        <f t="shared" si="0"/>
        <v>38.1260031950128</v>
      </c>
      <c r="D46" s="18">
        <f t="shared" si="3"/>
        <v>41.278973527761856</v>
      </c>
      <c r="E46" s="18">
        <f t="shared" si="1"/>
        <v>15.822816938824054</v>
      </c>
      <c r="F46" s="18">
        <f t="shared" si="4"/>
        <v>44.49901237221448</v>
      </c>
      <c r="G46" s="19">
        <f t="shared" si="5"/>
        <v>6220.862712882127</v>
      </c>
      <c r="H46" s="20">
        <f t="shared" si="6"/>
        <v>95.1456338776481</v>
      </c>
      <c r="I46" s="20">
        <f t="shared" si="7"/>
        <v>65.38253474543882</v>
      </c>
      <c r="J46" s="20">
        <f t="shared" si="8"/>
        <v>62.20862712882127</v>
      </c>
      <c r="K46" s="3"/>
      <c r="L46" s="40" t="str">
        <f t="shared" si="9"/>
        <v>38.13,32.69</v>
      </c>
      <c r="M46" s="42" t="str">
        <f t="shared" si="10"/>
        <v>41.28,32.69</v>
      </c>
      <c r="N46" s="43" t="str">
        <f t="shared" si="11"/>
        <v>15.82,32.69</v>
      </c>
    </row>
    <row r="47" spans="1:14" ht="12.75">
      <c r="A47" s="3">
        <v>375</v>
      </c>
      <c r="B47" s="18">
        <f t="shared" si="2"/>
        <v>198.45268101536942</v>
      </c>
      <c r="C47" s="18">
        <f t="shared" si="0"/>
        <v>39.53944191070963</v>
      </c>
      <c r="D47" s="18">
        <f t="shared" si="3"/>
        <v>42.80930176673119</v>
      </c>
      <c r="E47" s="18">
        <f t="shared" si="1"/>
        <v>16.409413491794048</v>
      </c>
      <c r="F47" s="18">
        <f t="shared" si="4"/>
        <v>44.86038628125331</v>
      </c>
      <c r="G47" s="19">
        <f t="shared" si="5"/>
        <v>6322.311510429427</v>
      </c>
      <c r="H47" s="20">
        <f t="shared" si="6"/>
        <v>96.31882698358808</v>
      </c>
      <c r="I47" s="20">
        <f t="shared" si="7"/>
        <v>65.63941555794378</v>
      </c>
      <c r="J47" s="20">
        <f t="shared" si="8"/>
        <v>63.223115104294266</v>
      </c>
      <c r="K47" s="3"/>
      <c r="L47" s="40" t="str">
        <f t="shared" si="9"/>
        <v>39.54,32.82</v>
      </c>
      <c r="M47" s="42" t="str">
        <f t="shared" si="10"/>
        <v>42.81,32.82</v>
      </c>
      <c r="N47" s="43" t="str">
        <f t="shared" si="11"/>
        <v>16.41,32.82</v>
      </c>
    </row>
    <row r="48" spans="1:14" ht="12.75">
      <c r="A48" s="3">
        <v>374</v>
      </c>
      <c r="B48" s="18">
        <f t="shared" si="2"/>
        <v>197.05132722280302</v>
      </c>
      <c r="C48" s="18">
        <f t="shared" si="0"/>
        <v>40.940795703276024</v>
      </c>
      <c r="D48" s="18">
        <f t="shared" si="3"/>
        <v>44.32654567531754</v>
      </c>
      <c r="E48" s="18">
        <f t="shared" si="1"/>
        <v>16.990994635059685</v>
      </c>
      <c r="F48" s="18">
        <f t="shared" si="4"/>
        <v>45.221760190292144</v>
      </c>
      <c r="G48" s="19">
        <f t="shared" si="5"/>
        <v>6424.580836070902</v>
      </c>
      <c r="H48" s="20">
        <f t="shared" si="6"/>
        <v>97.48198927011936</v>
      </c>
      <c r="I48" s="20">
        <f t="shared" si="7"/>
        <v>65.90531116746706</v>
      </c>
      <c r="J48" s="20">
        <f t="shared" si="8"/>
        <v>64.24580836070902</v>
      </c>
      <c r="K48" s="3"/>
      <c r="L48" s="40" t="str">
        <f t="shared" si="9"/>
        <v>40.94,32.95</v>
      </c>
      <c r="M48" s="42" t="str">
        <f t="shared" si="10"/>
        <v>44.33,32.95</v>
      </c>
      <c r="N48" s="43" t="str">
        <f t="shared" si="11"/>
        <v>16.99,32.95</v>
      </c>
    </row>
    <row r="49" spans="1:14" ht="12.75">
      <c r="A49" s="3">
        <v>373</v>
      </c>
      <c r="B49" s="18">
        <f t="shared" si="2"/>
        <v>195.6618723209679</v>
      </c>
      <c r="C49" s="18">
        <f t="shared" si="0"/>
        <v>42.33025060511116</v>
      </c>
      <c r="D49" s="18">
        <f t="shared" si="3"/>
        <v>45.830906670554874</v>
      </c>
      <c r="E49" s="18">
        <f t="shared" si="1"/>
        <v>17.567637574631306</v>
      </c>
      <c r="F49" s="18">
        <f t="shared" si="4"/>
        <v>45.58313409933098</v>
      </c>
      <c r="G49" s="19">
        <f t="shared" si="5"/>
        <v>6527.670689806554</v>
      </c>
      <c r="H49" s="20">
        <f t="shared" si="6"/>
        <v>98.6352751492626</v>
      </c>
      <c r="I49" s="20">
        <f t="shared" si="7"/>
        <v>66.17988016891901</v>
      </c>
      <c r="J49" s="20">
        <f t="shared" si="8"/>
        <v>65.27670689806554</v>
      </c>
      <c r="K49" s="3"/>
      <c r="L49" s="40" t="str">
        <f t="shared" si="9"/>
        <v>42.33,33.09</v>
      </c>
      <c r="M49" s="42" t="str">
        <f t="shared" si="10"/>
        <v>45.83,33.09</v>
      </c>
      <c r="N49" s="43" t="str">
        <f t="shared" si="11"/>
        <v>17.57,33.09</v>
      </c>
    </row>
    <row r="50" spans="1:14" ht="12.75">
      <c r="A50" s="3">
        <v>372</v>
      </c>
      <c r="B50" s="18">
        <f t="shared" si="2"/>
        <v>194.2841346947036</v>
      </c>
      <c r="C50" s="18">
        <f t="shared" si="0"/>
        <v>43.70798823137545</v>
      </c>
      <c r="D50" s="18">
        <f t="shared" si="3"/>
        <v>47.322581386938595</v>
      </c>
      <c r="E50" s="18">
        <f t="shared" si="1"/>
        <v>18.13941768330426</v>
      </c>
      <c r="F50" s="18">
        <f t="shared" si="4"/>
        <v>45.94450800836981</v>
      </c>
      <c r="G50" s="19">
        <f t="shared" si="5"/>
        <v>6631.581071636382</v>
      </c>
      <c r="H50" s="20">
        <f t="shared" si="6"/>
        <v>99.77883536660852</v>
      </c>
      <c r="I50" s="20">
        <f t="shared" si="7"/>
        <v>66.46280293080744</v>
      </c>
      <c r="J50" s="20">
        <f t="shared" si="8"/>
        <v>66.31581071636383</v>
      </c>
      <c r="K50" s="3"/>
      <c r="L50" s="40" t="str">
        <f t="shared" si="9"/>
        <v>43.71,33.23</v>
      </c>
      <c r="M50" s="42" t="str">
        <f t="shared" si="10"/>
        <v>47.32,33.23</v>
      </c>
      <c r="N50" s="43" t="str">
        <f t="shared" si="11"/>
        <v>18.14,33.23</v>
      </c>
    </row>
    <row r="51" spans="1:14" ht="12.75">
      <c r="A51" s="3">
        <v>371</v>
      </c>
      <c r="B51" s="18">
        <f t="shared" si="2"/>
        <v>192.91793700776302</v>
      </c>
      <c r="C51" s="18">
        <f t="shared" si="0"/>
        <v>45.07418591831603</v>
      </c>
      <c r="D51" s="18">
        <f t="shared" si="3"/>
        <v>48.80176182619026</v>
      </c>
      <c r="E51" s="18">
        <f t="shared" si="1"/>
        <v>18.706408558065906</v>
      </c>
      <c r="F51" s="18">
        <f t="shared" si="4"/>
        <v>46.30588191740861</v>
      </c>
      <c r="G51" s="19">
        <f t="shared" si="5"/>
        <v>6736.3119815603795</v>
      </c>
      <c r="H51" s="20">
        <f t="shared" si="6"/>
        <v>100.9128171161318</v>
      </c>
      <c r="I51" s="20">
        <f t="shared" si="7"/>
        <v>66.75377988712913</v>
      </c>
      <c r="J51" s="20">
        <f t="shared" si="8"/>
        <v>67.3631198156038</v>
      </c>
      <c r="K51" s="3"/>
      <c r="L51" s="40" t="str">
        <f t="shared" si="9"/>
        <v>45.07,33.38</v>
      </c>
      <c r="M51" s="42" t="str">
        <f t="shared" si="10"/>
        <v>48.80,33.38</v>
      </c>
      <c r="N51" s="43" t="str">
        <f t="shared" si="11"/>
        <v>18.71,33.38</v>
      </c>
    </row>
    <row r="52" spans="1:14" ht="12.75">
      <c r="A52" s="3">
        <v>370</v>
      </c>
      <c r="B52" s="18">
        <f t="shared" si="2"/>
        <v>191.56310606986378</v>
      </c>
      <c r="C52" s="18">
        <f t="shared" si="0"/>
        <v>46.42901685621527</v>
      </c>
      <c r="D52" s="18">
        <f t="shared" si="3"/>
        <v>50.26863550120089</v>
      </c>
      <c r="E52" s="18">
        <f t="shared" si="1"/>
        <v>19.268682075271066</v>
      </c>
      <c r="F52" s="18">
        <f t="shared" si="4"/>
        <v>46.667255826447445</v>
      </c>
      <c r="G52" s="19">
        <f t="shared" si="5"/>
        <v>6841.863419578562</v>
      </c>
      <c r="H52" s="20">
        <f t="shared" si="6"/>
        <v>102.03736415054212</v>
      </c>
      <c r="I52" s="20">
        <f t="shared" si="7"/>
        <v>67.05252998778302</v>
      </c>
      <c r="J52" s="20">
        <f t="shared" si="8"/>
        <v>68.41863419578561</v>
      </c>
      <c r="K52" s="3"/>
      <c r="L52" s="40" t="str">
        <f t="shared" si="9"/>
        <v>46.43,33.53</v>
      </c>
      <c r="M52" s="42" t="str">
        <f t="shared" si="10"/>
        <v>50.27,33.53</v>
      </c>
      <c r="N52" s="43" t="str">
        <f t="shared" si="11"/>
        <v>19.27,33.53</v>
      </c>
    </row>
    <row r="53" spans="1:14" ht="12.75">
      <c r="A53" s="3">
        <v>369</v>
      </c>
      <c r="B53" s="18">
        <f t="shared" si="2"/>
        <v>190.21947270886892</v>
      </c>
      <c r="C53" s="18">
        <f t="shared" si="0"/>
        <v>47.77265021721013</v>
      </c>
      <c r="D53" s="18">
        <f t="shared" si="3"/>
        <v>51.72338557442072</v>
      </c>
      <c r="E53" s="18">
        <f t="shared" si="1"/>
        <v>19.826308443688816</v>
      </c>
      <c r="F53" s="18">
        <f t="shared" si="4"/>
        <v>47.02862973548628</v>
      </c>
      <c r="G53" s="19">
        <f t="shared" si="5"/>
        <v>6948.235385690922</v>
      </c>
      <c r="H53" s="20">
        <f t="shared" si="6"/>
        <v>103.15261688737762</v>
      </c>
      <c r="I53" s="20">
        <f t="shared" si="7"/>
        <v>67.35878929060064</v>
      </c>
      <c r="J53" s="20">
        <f t="shared" si="8"/>
        <v>69.48235385690923</v>
      </c>
      <c r="K53" s="3"/>
      <c r="L53" s="40" t="str">
        <f t="shared" si="9"/>
        <v>47.77,33.68</v>
      </c>
      <c r="M53" s="42" t="str">
        <f t="shared" si="10"/>
        <v>51.72,33.68</v>
      </c>
      <c r="N53" s="43" t="str">
        <f t="shared" si="11"/>
        <v>19.83,33.68</v>
      </c>
    </row>
    <row r="54" spans="1:14" ht="12.75">
      <c r="A54" s="3">
        <v>368</v>
      </c>
      <c r="B54" s="18">
        <f t="shared" si="2"/>
        <v>188.88687164786012</v>
      </c>
      <c r="C54" s="18">
        <f t="shared" si="0"/>
        <v>49.10525127821893</v>
      </c>
      <c r="D54" s="18">
        <f t="shared" si="3"/>
        <v>53.1661909909519</v>
      </c>
      <c r="E54" s="18">
        <f t="shared" si="1"/>
        <v>20.379356255518804</v>
      </c>
      <c r="F54" s="18">
        <f t="shared" si="4"/>
        <v>47.39000364452511</v>
      </c>
      <c r="G54" s="19">
        <f t="shared" si="5"/>
        <v>7055.427879897457</v>
      </c>
      <c r="H54" s="20">
        <f t="shared" si="6"/>
        <v>104.2587125110376</v>
      </c>
      <c r="I54" s="20">
        <f t="shared" si="7"/>
        <v>67.67230968011923</v>
      </c>
      <c r="J54" s="20">
        <f t="shared" si="8"/>
        <v>70.55427879897458</v>
      </c>
      <c r="K54" s="3"/>
      <c r="L54" s="40" t="str">
        <f t="shared" si="9"/>
        <v>49.11,33.84</v>
      </c>
      <c r="M54" s="42" t="str">
        <f t="shared" si="10"/>
        <v>53.17,33.84</v>
      </c>
      <c r="N54" s="43" t="str">
        <f t="shared" si="11"/>
        <v>20.38,33.84</v>
      </c>
    </row>
    <row r="55" spans="1:14" ht="12.75">
      <c r="A55" s="3">
        <v>367</v>
      </c>
      <c r="B55" s="18">
        <f t="shared" si="2"/>
        <v>187.56514138688087</v>
      </c>
      <c r="C55" s="18">
        <f t="shared" si="0"/>
        <v>50.42698153919818</v>
      </c>
      <c r="D55" s="18">
        <f t="shared" si="3"/>
        <v>54.59722660658499</v>
      </c>
      <c r="E55" s="18">
        <f t="shared" si="1"/>
        <v>20.92789253546945</v>
      </c>
      <c r="F55" s="18">
        <f t="shared" si="4"/>
        <v>47.75137755356394</v>
      </c>
      <c r="G55" s="19">
        <f t="shared" si="5"/>
        <v>7163.440902198169</v>
      </c>
      <c r="H55" s="20">
        <f t="shared" si="6"/>
        <v>105.3557850709389</v>
      </c>
      <c r="I55" s="20">
        <f t="shared" si="7"/>
        <v>67.99285769998136</v>
      </c>
      <c r="J55" s="20">
        <f t="shared" si="8"/>
        <v>71.63440902198168</v>
      </c>
      <c r="K55" s="3"/>
      <c r="L55" s="40" t="str">
        <f t="shared" si="9"/>
        <v>50.43,34.00</v>
      </c>
      <c r="M55" s="42" t="str">
        <f t="shared" si="10"/>
        <v>54.60,34.00</v>
      </c>
      <c r="N55" s="43" t="str">
        <f t="shared" si="11"/>
        <v>20.93,34.00</v>
      </c>
    </row>
    <row r="56" spans="1:14" ht="12.75">
      <c r="A56" s="3">
        <v>366</v>
      </c>
      <c r="B56" s="18">
        <f t="shared" si="2"/>
        <v>186.25412408913874</v>
      </c>
      <c r="C56" s="18">
        <f t="shared" si="0"/>
        <v>51.73799883694031</v>
      </c>
      <c r="D56" s="18">
        <f t="shared" si="3"/>
        <v>56.016663311007605</v>
      </c>
      <c r="E56" s="18">
        <f t="shared" si="1"/>
        <v>21.471982787985585</v>
      </c>
      <c r="F56" s="18">
        <f t="shared" si="4"/>
        <v>48.11275146260277</v>
      </c>
      <c r="G56" s="19">
        <f t="shared" si="5"/>
        <v>7272.274452593059</v>
      </c>
      <c r="H56" s="20">
        <f t="shared" si="6"/>
        <v>106.44396557597116</v>
      </c>
      <c r="I56" s="20">
        <f t="shared" si="7"/>
        <v>68.32021348737419</v>
      </c>
      <c r="J56" s="20">
        <f t="shared" si="8"/>
        <v>72.7227445259306</v>
      </c>
      <c r="K56" s="3"/>
      <c r="L56" s="40" t="str">
        <f t="shared" si="9"/>
        <v>51.74,34.16</v>
      </c>
      <c r="M56" s="42" t="str">
        <f t="shared" si="10"/>
        <v>56.02,34.16</v>
      </c>
      <c r="N56" s="43" t="str">
        <f t="shared" si="11"/>
        <v>21.47,34.16</v>
      </c>
    </row>
    <row r="57" spans="1:14" ht="12.75">
      <c r="A57" s="3">
        <v>365</v>
      </c>
      <c r="B57" s="18">
        <f t="shared" si="2"/>
        <v>184.95366547146617</v>
      </c>
      <c r="C57" s="18">
        <f t="shared" si="0"/>
        <v>53.03845745461288</v>
      </c>
      <c r="D57" s="18">
        <f t="shared" si="3"/>
        <v>57.42466814640242</v>
      </c>
      <c r="E57" s="18">
        <f t="shared" si="1"/>
        <v>22.01169104270873</v>
      </c>
      <c r="F57" s="18">
        <f t="shared" si="4"/>
        <v>48.474125371641605</v>
      </c>
      <c r="G57" s="19">
        <f t="shared" si="5"/>
        <v>7381.928531082125</v>
      </c>
      <c r="H57" s="20">
        <f t="shared" si="6"/>
        <v>107.52338208541744</v>
      </c>
      <c r="I57" s="20">
        <f t="shared" si="7"/>
        <v>68.65416979925224</v>
      </c>
      <c r="J57" s="20">
        <f t="shared" si="8"/>
        <v>73.81928531082126</v>
      </c>
      <c r="K57" s="3"/>
      <c r="L57" s="40" t="str">
        <f t="shared" si="9"/>
        <v>53.04,34.33</v>
      </c>
      <c r="M57" s="42" t="str">
        <f t="shared" si="10"/>
        <v>57.42,34.33</v>
      </c>
      <c r="N57" s="43" t="str">
        <f t="shared" si="11"/>
        <v>22.01,34.33</v>
      </c>
    </row>
    <row r="58" spans="1:14" ht="12.75">
      <c r="A58" s="3">
        <v>364</v>
      </c>
      <c r="B58" s="18">
        <f t="shared" si="2"/>
        <v>183.66361469884967</v>
      </c>
      <c r="C58" s="18">
        <f t="shared" si="0"/>
        <v>54.32850822722938</v>
      </c>
      <c r="D58" s="18">
        <f t="shared" si="3"/>
        <v>58.82140442164018</v>
      </c>
      <c r="E58" s="18">
        <f t="shared" si="1"/>
        <v>22.547079898248914</v>
      </c>
      <c r="F58" s="18">
        <f t="shared" si="4"/>
        <v>48.83549928068044</v>
      </c>
      <c r="G58" s="19">
        <f t="shared" si="5"/>
        <v>7492.403137665368</v>
      </c>
      <c r="H58" s="20">
        <f t="shared" si="6"/>
        <v>108.59415979649782</v>
      </c>
      <c r="I58" s="20">
        <f t="shared" si="7"/>
        <v>68.99453112124911</v>
      </c>
      <c r="J58" s="20">
        <f t="shared" si="8"/>
        <v>74.92403137665367</v>
      </c>
      <c r="K58" s="3"/>
      <c r="L58" s="40" t="str">
        <f t="shared" si="9"/>
        <v>54.33,34.50</v>
      </c>
      <c r="M58" s="42" t="str">
        <f t="shared" si="10"/>
        <v>58.82,34.50</v>
      </c>
      <c r="N58" s="43" t="str">
        <f t="shared" si="11"/>
        <v>22.55,34.50</v>
      </c>
    </row>
    <row r="59" spans="1:14" ht="12.75">
      <c r="A59" s="3">
        <v>363</v>
      </c>
      <c r="B59" s="18">
        <f t="shared" si="2"/>
        <v>182.38382428284848</v>
      </c>
      <c r="C59" s="18">
        <f t="shared" si="0"/>
        <v>55.60829864323057</v>
      </c>
      <c r="D59" s="18">
        <f t="shared" si="3"/>
        <v>60.207031822261776</v>
      </c>
      <c r="E59" s="18">
        <f t="shared" si="1"/>
        <v>23.07821056434237</v>
      </c>
      <c r="F59" s="18">
        <f t="shared" si="4"/>
        <v>49.19687318971927</v>
      </c>
      <c r="G59" s="19">
        <f t="shared" si="5"/>
        <v>7603.698272342788</v>
      </c>
      <c r="H59" s="20">
        <f t="shared" si="6"/>
        <v>109.65642112868473</v>
      </c>
      <c r="I59" s="20">
        <f t="shared" si="7"/>
        <v>69.34111285119953</v>
      </c>
      <c r="J59" s="20">
        <f t="shared" si="8"/>
        <v>76.03698272342787</v>
      </c>
      <c r="K59" s="3"/>
      <c r="L59" s="40" t="str">
        <f t="shared" si="9"/>
        <v>55.61,34.67</v>
      </c>
      <c r="M59" s="42" t="str">
        <f t="shared" si="10"/>
        <v>60.21,34.67</v>
      </c>
      <c r="N59" s="43" t="str">
        <f t="shared" si="11"/>
        <v>23.08,34.67</v>
      </c>
    </row>
    <row r="60" spans="1:14" ht="12.75">
      <c r="A60" s="3">
        <v>362</v>
      </c>
      <c r="B60" s="18">
        <f t="shared" si="2"/>
        <v>181.11414998373064</v>
      </c>
      <c r="C60" s="18">
        <f t="shared" si="0"/>
        <v>56.87797294234841</v>
      </c>
      <c r="D60" s="18">
        <f t="shared" si="3"/>
        <v>61.581706516435354</v>
      </c>
      <c r="E60" s="18">
        <f t="shared" si="1"/>
        <v>23.605142902466373</v>
      </c>
      <c r="F60" s="18">
        <f t="shared" si="4"/>
        <v>49.5582470987581</v>
      </c>
      <c r="G60" s="19">
        <f t="shared" si="5"/>
        <v>7715.813935114385</v>
      </c>
      <c r="H60" s="20">
        <f t="shared" si="6"/>
        <v>110.71028580493274</v>
      </c>
      <c r="I60" s="20">
        <f t="shared" si="7"/>
        <v>69.69374055008178</v>
      </c>
      <c r="J60" s="20">
        <f t="shared" si="8"/>
        <v>77.15813935114384</v>
      </c>
      <c r="K60" s="3"/>
      <c r="L60" s="40" t="str">
        <f t="shared" si="9"/>
        <v>56.88,34.85</v>
      </c>
      <c r="M60" s="42" t="str">
        <f t="shared" si="10"/>
        <v>61.58,34.85</v>
      </c>
      <c r="N60" s="43" t="str">
        <f t="shared" si="11"/>
        <v>23.61,34.85</v>
      </c>
    </row>
    <row r="61" spans="1:14" ht="12.75">
      <c r="A61" s="3">
        <v>361</v>
      </c>
      <c r="B61" s="18">
        <f t="shared" si="2"/>
        <v>179.8544507161654</v>
      </c>
      <c r="C61" s="18">
        <f t="shared" si="0"/>
        <v>58.13767220991366</v>
      </c>
      <c r="D61" s="18">
        <f t="shared" si="3"/>
        <v>62.945581257063004</v>
      </c>
      <c r="E61" s="18">
        <f t="shared" si="1"/>
        <v>24.127935464978222</v>
      </c>
      <c r="F61" s="18">
        <f t="shared" si="4"/>
        <v>49.919621007796934</v>
      </c>
      <c r="G61" s="19">
        <f t="shared" si="5"/>
        <v>7828.750125980158</v>
      </c>
      <c r="H61" s="20">
        <f t="shared" si="6"/>
        <v>111.75587092995643</v>
      </c>
      <c r="I61" s="20">
        <f t="shared" si="7"/>
        <v>70.05224925397313</v>
      </c>
      <c r="J61" s="20">
        <f t="shared" si="8"/>
        <v>78.28750125980157</v>
      </c>
      <c r="K61" s="3"/>
      <c r="L61" s="40" t="str">
        <f t="shared" si="9"/>
        <v>58.14,35.03</v>
      </c>
      <c r="M61" s="42" t="str">
        <f t="shared" si="10"/>
        <v>62.95,35.03</v>
      </c>
      <c r="N61" s="43" t="str">
        <f t="shared" si="11"/>
        <v>24.13,35.03</v>
      </c>
    </row>
    <row r="62" spans="1:14" ht="12.75">
      <c r="A62" s="3">
        <v>360</v>
      </c>
      <c r="B62" s="18">
        <f t="shared" si="2"/>
        <v>178.60458845831786</v>
      </c>
      <c r="C62" s="18">
        <f t="shared" si="0"/>
        <v>59.387534467761185</v>
      </c>
      <c r="D62" s="18">
        <f t="shared" si="3"/>
        <v>64.29880548020384</v>
      </c>
      <c r="E62" s="18">
        <f t="shared" si="1"/>
        <v>24.646645532842182</v>
      </c>
      <c r="F62" s="18">
        <f t="shared" si="4"/>
        <v>50.280994916835766</v>
      </c>
      <c r="G62" s="19">
        <f t="shared" si="5"/>
        <v>7942.506844940109</v>
      </c>
      <c r="H62" s="20">
        <f t="shared" si="6"/>
        <v>112.79329106568434</v>
      </c>
      <c r="I62" s="20">
        <f t="shared" si="7"/>
        <v>70.41648284129637</v>
      </c>
      <c r="J62" s="20">
        <f t="shared" si="8"/>
        <v>79.42506844940108</v>
      </c>
      <c r="K62" s="3"/>
      <c r="L62" s="40" t="str">
        <f t="shared" si="9"/>
        <v>59.39,35.21</v>
      </c>
      <c r="M62" s="42" t="str">
        <f t="shared" si="10"/>
        <v>64.30,35.21</v>
      </c>
      <c r="N62" s="43" t="str">
        <f t="shared" si="11"/>
        <v>24.65,35.21</v>
      </c>
    </row>
    <row r="63" spans="1:14" ht="12.75">
      <c r="A63" s="3">
        <v>359</v>
      </c>
      <c r="B63" s="18">
        <f t="shared" si="2"/>
        <v>177.3644281641993</v>
      </c>
      <c r="C63" s="18">
        <f t="shared" si="0"/>
        <v>60.62769476187975</v>
      </c>
      <c r="D63" s="18">
        <f t="shared" si="3"/>
        <v>65.64152539997237</v>
      </c>
      <c r="E63" s="18">
        <f t="shared" si="1"/>
        <v>25.16132915200537</v>
      </c>
      <c r="F63" s="18">
        <f t="shared" si="4"/>
        <v>50.6423688258746</v>
      </c>
      <c r="G63" s="19">
        <f t="shared" si="5"/>
        <v>8057.084091994235</v>
      </c>
      <c r="H63" s="20">
        <f t="shared" si="6"/>
        <v>113.82265830401073</v>
      </c>
      <c r="I63" s="20">
        <f t="shared" si="7"/>
        <v>70.78629345024117</v>
      </c>
      <c r="J63" s="20">
        <f t="shared" si="8"/>
        <v>80.57084091994234</v>
      </c>
      <c r="K63" s="3"/>
      <c r="L63" s="40" t="str">
        <f t="shared" si="9"/>
        <v>60.63,35.39</v>
      </c>
      <c r="M63" s="42" t="str">
        <f t="shared" si="10"/>
        <v>65.64,35.39</v>
      </c>
      <c r="N63" s="43" t="str">
        <f t="shared" si="11"/>
        <v>25.16,35.39</v>
      </c>
    </row>
    <row r="64" spans="1:14" ht="12.75">
      <c r="A64" s="3">
        <v>358</v>
      </c>
      <c r="B64" s="18">
        <f t="shared" si="2"/>
        <v>176.1338376791345</v>
      </c>
      <c r="C64" s="18">
        <f t="shared" si="0"/>
        <v>61.85828524694455</v>
      </c>
      <c r="D64" s="18">
        <f t="shared" si="3"/>
        <v>66.9738841000616</v>
      </c>
      <c r="E64" s="18">
        <f t="shared" si="1"/>
        <v>25.672041168479886</v>
      </c>
      <c r="F64" s="18">
        <f t="shared" si="4"/>
        <v>51.00374273491343</v>
      </c>
      <c r="G64" s="19">
        <f t="shared" si="5"/>
        <v>8172.481867142538</v>
      </c>
      <c r="H64" s="20">
        <f t="shared" si="6"/>
        <v>114.84408233695976</v>
      </c>
      <c r="I64" s="20">
        <f t="shared" si="7"/>
        <v>71.16154094177845</v>
      </c>
      <c r="J64" s="20">
        <f t="shared" si="8"/>
        <v>81.72481867142537</v>
      </c>
      <c r="K64" s="3"/>
      <c r="L64" s="40" t="str">
        <f t="shared" si="9"/>
        <v>61.86,35.58</v>
      </c>
      <c r="M64" s="42" t="str">
        <f t="shared" si="10"/>
        <v>66.97,35.58</v>
      </c>
      <c r="N64" s="43" t="str">
        <f t="shared" si="11"/>
        <v>25.67,35.58</v>
      </c>
    </row>
    <row r="65" spans="1:14" ht="12.75">
      <c r="A65" s="3">
        <v>357</v>
      </c>
      <c r="B65" s="18">
        <f t="shared" si="2"/>
        <v>174.91268765821422</v>
      </c>
      <c r="C65" s="18">
        <f t="shared" si="0"/>
        <v>63.079435267864824</v>
      </c>
      <c r="D65" s="18">
        <f t="shared" si="3"/>
        <v>68.29602162203473</v>
      </c>
      <c r="E65" s="18">
        <f t="shared" si="1"/>
        <v>26.178835262186258</v>
      </c>
      <c r="F65" s="18">
        <f t="shared" si="4"/>
        <v>51.36511664395226</v>
      </c>
      <c r="G65" s="19">
        <f t="shared" si="5"/>
        <v>8288.70017038502</v>
      </c>
      <c r="H65" s="20">
        <f t="shared" si="6"/>
        <v>115.85767052437251</v>
      </c>
      <c r="I65" s="20">
        <f t="shared" si="7"/>
        <v>71.54209240415688</v>
      </c>
      <c r="J65" s="20">
        <f t="shared" si="8"/>
        <v>82.8870017038502</v>
      </c>
      <c r="K65" s="3"/>
      <c r="L65" s="40" t="str">
        <f t="shared" si="9"/>
        <v>63.08,35.77</v>
      </c>
      <c r="M65" s="42" t="str">
        <f t="shared" si="10"/>
        <v>68.30,35.77</v>
      </c>
      <c r="N65" s="43" t="str">
        <f t="shared" si="11"/>
        <v>26.18,35.77</v>
      </c>
    </row>
    <row r="66" spans="1:14" ht="12.75">
      <c r="A66" s="3">
        <v>356</v>
      </c>
      <c r="B66" s="18">
        <f t="shared" si="2"/>
        <v>173.70085148760708</v>
      </c>
      <c r="C66" s="18">
        <f t="shared" si="0"/>
        <v>64.29127143847197</v>
      </c>
      <c r="D66" s="18">
        <f t="shared" si="3"/>
        <v>69.60807505052051</v>
      </c>
      <c r="E66" s="18">
        <f t="shared" si="1"/>
        <v>26.68176397961003</v>
      </c>
      <c r="F66" s="18">
        <f t="shared" si="4"/>
        <v>51.726490552991095</v>
      </c>
      <c r="G66" s="19">
        <f t="shared" si="5"/>
        <v>8405.739001721677</v>
      </c>
      <c r="H66" s="20">
        <f t="shared" si="6"/>
        <v>116.86352795922005</v>
      </c>
      <c r="I66" s="20">
        <f t="shared" si="7"/>
        <v>71.92782169519039</v>
      </c>
      <c r="J66" s="20">
        <f t="shared" si="8"/>
        <v>84.05739001721676</v>
      </c>
      <c r="K66" s="3"/>
      <c r="L66" s="40" t="str">
        <f t="shared" si="9"/>
        <v>64.29,35.96</v>
      </c>
      <c r="M66" s="42" t="str">
        <f t="shared" si="10"/>
        <v>69.61,35.96</v>
      </c>
      <c r="N66" s="43" t="str">
        <f t="shared" si="11"/>
        <v>26.68,35.96</v>
      </c>
    </row>
    <row r="67" spans="1:14" ht="12.75">
      <c r="A67" s="3">
        <v>355</v>
      </c>
      <c r="B67" s="18">
        <f t="shared" si="2"/>
        <v>172.49820520861144</v>
      </c>
      <c r="C67" s="18">
        <f t="shared" si="0"/>
        <v>65.49391771746761</v>
      </c>
      <c r="D67" s="18">
        <f t="shared" si="3"/>
        <v>70.91017859544222</v>
      </c>
      <c r="E67" s="18">
        <f t="shared" si="1"/>
        <v>27.180878765321296</v>
      </c>
      <c r="F67" s="18">
        <f t="shared" si="4"/>
        <v>52.0878644620299</v>
      </c>
      <c r="G67" s="19">
        <f t="shared" si="5"/>
        <v>8523.5983611525</v>
      </c>
      <c r="H67" s="20">
        <f t="shared" si="6"/>
        <v>117.86175753064258</v>
      </c>
      <c r="I67" s="20">
        <f t="shared" si="7"/>
        <v>72.31860901901511</v>
      </c>
      <c r="J67" s="20">
        <f t="shared" si="8"/>
        <v>85.235983611525</v>
      </c>
      <c r="K67" s="3"/>
      <c r="L67" s="40" t="str">
        <f t="shared" si="9"/>
        <v>65.49,36.16</v>
      </c>
      <c r="M67" s="42" t="str">
        <f t="shared" si="10"/>
        <v>70.91,36.16</v>
      </c>
      <c r="N67" s="43" t="str">
        <f t="shared" si="11"/>
        <v>27.18,36.16</v>
      </c>
    </row>
    <row r="68" spans="1:14" ht="12.75">
      <c r="A68" s="3">
        <v>354</v>
      </c>
      <c r="B68" s="18">
        <f t="shared" si="2"/>
        <v>171.30462744433316</v>
      </c>
      <c r="C68" s="18">
        <f t="shared" si="0"/>
        <v>66.68749548174588</v>
      </c>
      <c r="D68" s="18">
        <f t="shared" si="3"/>
        <v>72.20246367140354</v>
      </c>
      <c r="E68" s="18">
        <f t="shared" si="1"/>
        <v>27.676229992404455</v>
      </c>
      <c r="F68" s="18">
        <f t="shared" si="4"/>
        <v>52.449238371068745</v>
      </c>
      <c r="G68" s="19">
        <f t="shared" si="5"/>
        <v>8642.278248677516</v>
      </c>
      <c r="H68" s="20">
        <f t="shared" si="6"/>
        <v>118.85245998480889</v>
      </c>
      <c r="I68" s="20">
        <f t="shared" si="7"/>
        <v>72.71434053432405</v>
      </c>
      <c r="J68" s="20">
        <f t="shared" si="8"/>
        <v>86.42278248677516</v>
      </c>
      <c r="K68" s="3"/>
      <c r="L68" s="40" t="str">
        <f t="shared" si="9"/>
        <v>66.69,36.36</v>
      </c>
      <c r="M68" s="42" t="str">
        <f t="shared" si="10"/>
        <v>72.20,36.36</v>
      </c>
      <c r="N68" s="43" t="str">
        <f t="shared" si="11"/>
        <v>27.68,36.36</v>
      </c>
    </row>
    <row r="69" spans="1:14" ht="12.75">
      <c r="A69" s="3">
        <v>353</v>
      </c>
      <c r="B69" s="18">
        <f t="shared" si="2"/>
        <v>170.1199993288829</v>
      </c>
      <c r="C69" s="18">
        <f t="shared" si="0"/>
        <v>67.87212359719615</v>
      </c>
      <c r="D69" s="18">
        <f t="shared" si="3"/>
        <v>73.48505897434654</v>
      </c>
      <c r="E69" s="18">
        <f t="shared" si="1"/>
        <v>28.1678669918423</v>
      </c>
      <c r="F69" s="18">
        <f t="shared" si="4"/>
        <v>52.81061228010758</v>
      </c>
      <c r="G69" s="19">
        <f t="shared" si="5"/>
        <v>8761.778664296704</v>
      </c>
      <c r="H69" s="20">
        <f t="shared" si="6"/>
        <v>119.83573398368458</v>
      </c>
      <c r="I69" s="20">
        <f t="shared" si="7"/>
        <v>73.11490799138097</v>
      </c>
      <c r="J69" s="20">
        <f t="shared" si="8"/>
        <v>87.61778664296703</v>
      </c>
      <c r="K69" s="3"/>
      <c r="L69" s="40" t="str">
        <f t="shared" si="9"/>
        <v>67.87,36.56</v>
      </c>
      <c r="M69" s="42" t="str">
        <f t="shared" si="10"/>
        <v>73.49,36.56</v>
      </c>
      <c r="N69" s="43" t="str">
        <f t="shared" si="11"/>
        <v>28.17,36.56</v>
      </c>
    </row>
    <row r="70" spans="1:14" ht="12.75">
      <c r="A70" s="3">
        <v>352</v>
      </c>
      <c r="B70" s="18">
        <f t="shared" si="2"/>
        <v>168.9442044389867</v>
      </c>
      <c r="C70" s="18">
        <f t="shared" si="0"/>
        <v>69.04791848709235</v>
      </c>
      <c r="D70" s="18">
        <f t="shared" si="3"/>
        <v>74.75809055559688</v>
      </c>
      <c r="E70" s="18">
        <f t="shared" si="1"/>
        <v>28.655838080898544</v>
      </c>
      <c r="F70" s="18">
        <f t="shared" si="4"/>
        <v>53.17198618914641</v>
      </c>
      <c r="G70" s="19">
        <f t="shared" si="5"/>
        <v>8882.099608010067</v>
      </c>
      <c r="H70" s="20">
        <f t="shared" si="6"/>
        <v>120.81167616179707</v>
      </c>
      <c r="I70" s="20">
        <f t="shared" si="7"/>
        <v>73.52020839537656</v>
      </c>
      <c r="J70" s="20">
        <f t="shared" si="8"/>
        <v>88.82099608010067</v>
      </c>
      <c r="K70" s="3"/>
      <c r="L70" s="40" t="str">
        <f t="shared" si="9"/>
        <v>69.05,36.76</v>
      </c>
      <c r="M70" s="42" t="str">
        <f t="shared" si="10"/>
        <v>74.76,36.76</v>
      </c>
      <c r="N70" s="43" t="str">
        <f t="shared" si="11"/>
        <v>28.66,36.76</v>
      </c>
    </row>
    <row r="71" spans="1:14" ht="12.75">
      <c r="A71" s="3">
        <v>351</v>
      </c>
      <c r="B71" s="18">
        <f t="shared" si="2"/>
        <v>167.7771287279149</v>
      </c>
      <c r="C71" s="18">
        <f t="shared" si="0"/>
        <v>70.21499419816413</v>
      </c>
      <c r="D71" s="18">
        <f t="shared" si="3"/>
        <v>76.0216818933988</v>
      </c>
      <c r="E71" s="18">
        <f t="shared" si="1"/>
        <v>29.140190590538275</v>
      </c>
      <c r="F71" s="18">
        <f t="shared" si="4"/>
        <v>53.53336009818524</v>
      </c>
      <c r="G71" s="19">
        <f t="shared" si="5"/>
        <v>9003.241079817608</v>
      </c>
      <c r="H71" s="20">
        <f t="shared" si="6"/>
        <v>121.78038118107654</v>
      </c>
      <c r="I71" s="20">
        <f t="shared" si="7"/>
        <v>73.9301436939222</v>
      </c>
      <c r="J71" s="20">
        <f t="shared" si="8"/>
        <v>90.03241079817607</v>
      </c>
      <c r="K71" s="3"/>
      <c r="L71" s="40" t="str">
        <f t="shared" si="9"/>
        <v>70.21,36.97</v>
      </c>
      <c r="M71" s="42" t="str">
        <f t="shared" si="10"/>
        <v>76.02,36.97</v>
      </c>
      <c r="N71" s="43" t="str">
        <f t="shared" si="11"/>
        <v>29.14,36.97</v>
      </c>
    </row>
    <row r="72" spans="1:14" ht="12.75">
      <c r="A72" s="3">
        <v>350</v>
      </c>
      <c r="B72" s="18">
        <f t="shared" si="2"/>
        <v>166.61866046163405</v>
      </c>
      <c r="C72" s="18">
        <f t="shared" si="0"/>
        <v>71.373462464445</v>
      </c>
      <c r="D72" s="18">
        <f t="shared" si="3"/>
        <v>77.27595396204342</v>
      </c>
      <c r="E72" s="18">
        <f t="shared" si="1"/>
        <v>29.620970891925772</v>
      </c>
      <c r="F72" s="18">
        <f t="shared" si="4"/>
        <v>53.89473400722406</v>
      </c>
      <c r="G72" s="19">
        <f t="shared" si="5"/>
        <v>9125.203079719322</v>
      </c>
      <c r="H72" s="20">
        <f t="shared" si="6"/>
        <v>122.74194178385153</v>
      </c>
      <c r="I72" s="20">
        <f t="shared" si="7"/>
        <v>74.34462048668578</v>
      </c>
      <c r="J72" s="20">
        <f t="shared" si="8"/>
        <v>91.25203079719321</v>
      </c>
      <c r="K72" s="3"/>
      <c r="L72" s="40" t="str">
        <f t="shared" si="9"/>
        <v>71.37,37.17</v>
      </c>
      <c r="M72" s="42" t="str">
        <f t="shared" si="10"/>
        <v>77.28,37.17</v>
      </c>
      <c r="N72" s="43" t="str">
        <f t="shared" si="11"/>
        <v>29.62,37.17</v>
      </c>
    </row>
    <row r="73" spans="1:14" ht="12.75">
      <c r="A73" s="3">
        <v>349</v>
      </c>
      <c r="B73" s="18">
        <f t="shared" si="2"/>
        <v>165.46869015709305</v>
      </c>
      <c r="C73" s="18">
        <f t="shared" si="0"/>
        <v>72.523432768986</v>
      </c>
      <c r="D73" s="18">
        <f t="shared" si="3"/>
        <v>78.52102529868617</v>
      </c>
      <c r="E73" s="18">
        <f t="shared" si="1"/>
        <v>30.098224422036584</v>
      </c>
      <c r="F73" s="18">
        <f t="shared" si="4"/>
        <v>54.25610791626289</v>
      </c>
      <c r="G73" s="19">
        <f t="shared" si="5"/>
        <v>9247.985607715216</v>
      </c>
      <c r="H73" s="20">
        <f t="shared" si="6"/>
        <v>123.69644884407316</v>
      </c>
      <c r="I73" s="20">
        <f t="shared" si="7"/>
        <v>74.76354975536007</v>
      </c>
      <c r="J73" s="20">
        <f t="shared" si="8"/>
        <v>92.47985607715216</v>
      </c>
      <c r="K73" s="3"/>
      <c r="L73" s="40" t="str">
        <f t="shared" si="9"/>
        <v>72.52,37.38</v>
      </c>
      <c r="M73" s="42" t="str">
        <f t="shared" si="10"/>
        <v>78.52,37.38</v>
      </c>
      <c r="N73" s="43" t="str">
        <f t="shared" si="11"/>
        <v>30.10,37.38</v>
      </c>
    </row>
    <row r="74" spans="1:14" ht="12.75">
      <c r="A74" s="3">
        <v>348</v>
      </c>
      <c r="B74" s="18">
        <f t="shared" si="2"/>
        <v>164.32711052255877</v>
      </c>
      <c r="C74" s="18">
        <f t="shared" si="0"/>
        <v>73.66501240352028</v>
      </c>
      <c r="D74" s="18">
        <f t="shared" si="3"/>
        <v>79.75701206794544</v>
      </c>
      <c r="E74" s="18">
        <f t="shared" si="1"/>
        <v>30.571995708419113</v>
      </c>
      <c r="F74" s="18">
        <f t="shared" si="4"/>
        <v>54.617481825301724</v>
      </c>
      <c r="G74" s="19">
        <f t="shared" si="5"/>
        <v>9371.588663805289</v>
      </c>
      <c r="H74" s="20">
        <f t="shared" si="6"/>
        <v>124.64399141683822</v>
      </c>
      <c r="I74" s="20">
        <f t="shared" si="7"/>
        <v>75.18684661232115</v>
      </c>
      <c r="J74" s="20">
        <f t="shared" si="8"/>
        <v>93.7158866380529</v>
      </c>
      <c r="K74" s="3"/>
      <c r="L74" s="40" t="str">
        <f t="shared" si="9"/>
        <v>73.67,37.59</v>
      </c>
      <c r="M74" s="42" t="str">
        <f t="shared" si="10"/>
        <v>79.76,37.59</v>
      </c>
      <c r="N74" s="43" t="str">
        <f t="shared" si="11"/>
        <v>30.57,37.59</v>
      </c>
    </row>
    <row r="75" spans="1:14" ht="12.75">
      <c r="A75" s="3">
        <v>347</v>
      </c>
      <c r="B75" s="18">
        <f t="shared" si="2"/>
        <v>163.1938163999202</v>
      </c>
      <c r="C75" s="18">
        <f t="shared" si="0"/>
        <v>74.79830652615885</v>
      </c>
      <c r="D75" s="18">
        <f t="shared" si="3"/>
        <v>80.98402812436976</v>
      </c>
      <c r="E75" s="18">
        <f t="shared" si="1"/>
        <v>31.042328393139158</v>
      </c>
      <c r="F75" s="18">
        <f t="shared" si="4"/>
        <v>54.978855734340556</v>
      </c>
      <c r="G75" s="19">
        <f t="shared" si="5"/>
        <v>9496.012247989536</v>
      </c>
      <c r="H75" s="20">
        <f t="shared" si="6"/>
        <v>125.5846567862783</v>
      </c>
      <c r="I75" s="20">
        <f t="shared" si="7"/>
        <v>75.6144300664848</v>
      </c>
      <c r="J75" s="20">
        <f t="shared" si="8"/>
        <v>94.96012247989536</v>
      </c>
      <c r="K75" s="3"/>
      <c r="L75" s="40" t="str">
        <f t="shared" si="9"/>
        <v>74.80,37.81</v>
      </c>
      <c r="M75" s="42" t="str">
        <f t="shared" si="10"/>
        <v>80.98,37.81</v>
      </c>
      <c r="N75" s="43" t="str">
        <f t="shared" si="11"/>
        <v>31.04,37.81</v>
      </c>
    </row>
    <row r="76" spans="1:14" ht="12.75">
      <c r="A76" s="3">
        <v>346</v>
      </c>
      <c r="B76" s="18">
        <f t="shared" si="2"/>
        <v>162.06870470888276</v>
      </c>
      <c r="C76" s="18">
        <f t="shared" si="0"/>
        <v>75.92341821719629</v>
      </c>
      <c r="D76" s="18">
        <f t="shared" si="3"/>
        <v>82.20218507285853</v>
      </c>
      <c r="E76" s="18">
        <f t="shared" si="1"/>
        <v>31.50926525594005</v>
      </c>
      <c r="F76" s="18">
        <f t="shared" si="4"/>
        <v>55.34022964337939</v>
      </c>
      <c r="G76" s="19">
        <f t="shared" si="5"/>
        <v>9621.25636026796</v>
      </c>
      <c r="H76" s="20">
        <f t="shared" si="6"/>
        <v>126.51853051188009</v>
      </c>
      <c r="I76" s="20">
        <f t="shared" si="7"/>
        <v>76.04622280500266</v>
      </c>
      <c r="J76" s="20">
        <f t="shared" si="8"/>
        <v>96.21256360267961</v>
      </c>
      <c r="K76" s="3"/>
      <c r="L76" s="40" t="str">
        <f t="shared" si="9"/>
        <v>75.92,38.02</v>
      </c>
      <c r="M76" s="42" t="str">
        <f t="shared" si="10"/>
        <v>82.20,38.02</v>
      </c>
      <c r="N76" s="43" t="str">
        <f t="shared" si="11"/>
        <v>31.51,38.02</v>
      </c>
    </row>
    <row r="77" spans="1:14" ht="12.75">
      <c r="A77" s="3">
        <v>345</v>
      </c>
      <c r="B77" s="18">
        <f t="shared" si="2"/>
        <v>160.9516743929804</v>
      </c>
      <c r="C77" s="18">
        <f t="shared" si="0"/>
        <v>77.04044853309864</v>
      </c>
      <c r="D77" s="18">
        <f t="shared" si="3"/>
        <v>83.41159232711465</v>
      </c>
      <c r="E77" s="18">
        <f t="shared" si="1"/>
        <v>31.972848236648392</v>
      </c>
      <c r="F77" s="18">
        <f t="shared" si="4"/>
        <v>55.70160355241822</v>
      </c>
      <c r="G77" s="19">
        <f t="shared" si="5"/>
        <v>9747.321000640562</v>
      </c>
      <c r="H77" s="20">
        <f t="shared" si="6"/>
        <v>127.44569647329676</v>
      </c>
      <c r="I77" s="20">
        <f t="shared" si="7"/>
        <v>76.48215098956192</v>
      </c>
      <c r="J77" s="20">
        <f t="shared" si="8"/>
        <v>97.47321000640562</v>
      </c>
      <c r="K77" s="3"/>
      <c r="L77" s="40" t="str">
        <f t="shared" si="9"/>
        <v>77.04,38.24</v>
      </c>
      <c r="M77" s="42" t="str">
        <f t="shared" si="10"/>
        <v>83.41,38.24</v>
      </c>
      <c r="N77" s="43" t="str">
        <f t="shared" si="11"/>
        <v>31.97,38.24</v>
      </c>
    </row>
    <row r="78" spans="1:14" ht="12.75">
      <c r="A78" s="3">
        <v>344</v>
      </c>
      <c r="B78" s="18">
        <f t="shared" si="2"/>
        <v>159.8426263673339</v>
      </c>
      <c r="C78" s="18">
        <f t="shared" si="0"/>
        <v>78.14949655874514</v>
      </c>
      <c r="D78" s="18">
        <f t="shared" si="3"/>
        <v>84.61235716620658</v>
      </c>
      <c r="E78" s="18">
        <f t="shared" si="1"/>
        <v>32.43311845685506</v>
      </c>
      <c r="F78" s="18">
        <f t="shared" si="4"/>
        <v>56.06297746145705</v>
      </c>
      <c r="G78" s="19">
        <f t="shared" si="5"/>
        <v>9874.206169107341</v>
      </c>
      <c r="H78" s="20">
        <f t="shared" si="6"/>
        <v>128.3662369137101</v>
      </c>
      <c r="I78" s="20">
        <f t="shared" si="7"/>
        <v>76.92214406616083</v>
      </c>
      <c r="J78" s="20">
        <f t="shared" si="8"/>
        <v>98.74206169107342</v>
      </c>
      <c r="K78" s="3"/>
      <c r="L78" s="40" t="str">
        <f t="shared" si="9"/>
        <v>78.15,38.46</v>
      </c>
      <c r="M78" s="42" t="str">
        <f t="shared" si="10"/>
        <v>84.61,38.46</v>
      </c>
      <c r="N78" s="43" t="str">
        <f t="shared" si="11"/>
        <v>32.43,38.46</v>
      </c>
    </row>
    <row r="79" spans="1:14" ht="12.75">
      <c r="A79" s="3">
        <v>343</v>
      </c>
      <c r="B79" s="18">
        <f t="shared" si="2"/>
        <v>158.74146346808823</v>
      </c>
      <c r="C79" s="18">
        <f t="shared" si="0"/>
        <v>79.25065945799082</v>
      </c>
      <c r="D79" s="18">
        <f t="shared" si="3"/>
        <v>85.80458478931243</v>
      </c>
      <c r="E79" s="18">
        <f t="shared" si="1"/>
        <v>32.890116240899424</v>
      </c>
      <c r="F79" s="18">
        <f t="shared" si="4"/>
        <v>56.424351370495884</v>
      </c>
      <c r="G79" s="19">
        <f t="shared" si="5"/>
        <v>10001.911865668295</v>
      </c>
      <c r="H79" s="20">
        <f t="shared" si="6"/>
        <v>129.28023248179883</v>
      </c>
      <c r="I79" s="20">
        <f t="shared" si="7"/>
        <v>77.36613458733105</v>
      </c>
      <c r="J79" s="20">
        <f t="shared" si="8"/>
        <v>100.01911865668295</v>
      </c>
      <c r="K79" s="3"/>
      <c r="L79" s="40" t="str">
        <f t="shared" si="9"/>
        <v>79.25,38.68</v>
      </c>
      <c r="M79" s="42" t="str">
        <f t="shared" si="10"/>
        <v>85.80,38.68</v>
      </c>
      <c r="N79" s="43" t="str">
        <f t="shared" si="11"/>
        <v>32.89,38.68</v>
      </c>
    </row>
    <row r="80" spans="1:14" ht="12.75">
      <c r="A80" s="3">
        <v>342</v>
      </c>
      <c r="B80" s="18">
        <f t="shared" si="2"/>
        <v>157.64809040346552</v>
      </c>
      <c r="C80" s="18">
        <f t="shared" si="0"/>
        <v>80.34403252261353</v>
      </c>
      <c r="D80" s="18">
        <f t="shared" si="3"/>
        <v>86.98837836871476</v>
      </c>
      <c r="E80" s="18">
        <f t="shared" si="1"/>
        <v>33.343881136183</v>
      </c>
      <c r="F80" s="18">
        <f t="shared" si="4"/>
        <v>56.7857252795347</v>
      </c>
      <c r="G80" s="19">
        <f t="shared" si="5"/>
        <v>10130.438090323423</v>
      </c>
      <c r="H80" s="20">
        <f t="shared" si="6"/>
        <v>130.18776227236597</v>
      </c>
      <c r="I80" s="20">
        <f t="shared" si="7"/>
        <v>77.81405804586703</v>
      </c>
      <c r="J80" s="20">
        <f t="shared" si="8"/>
        <v>101.30438090323423</v>
      </c>
      <c r="K80" s="3"/>
      <c r="L80" s="40" t="str">
        <f t="shared" si="9"/>
        <v>80.34,38.91</v>
      </c>
      <c r="M80" s="42" t="str">
        <f t="shared" si="10"/>
        <v>86.99,38.91</v>
      </c>
      <c r="N80" s="43" t="str">
        <f t="shared" si="11"/>
        <v>33.34,38.91</v>
      </c>
    </row>
    <row r="81" spans="1:14" ht="12.75">
      <c r="A81" s="3">
        <v>341</v>
      </c>
      <c r="B81" s="18">
        <f t="shared" si="2"/>
        <v>156.56241370637062</v>
      </c>
      <c r="C81" s="18">
        <f t="shared" si="0"/>
        <v>81.42970921970843</v>
      </c>
      <c r="D81" s="18">
        <f t="shared" si="3"/>
        <v>88.16383910111459</v>
      </c>
      <c r="E81" s="18">
        <f t="shared" si="1"/>
        <v>33.79445193283883</v>
      </c>
      <c r="F81" s="18">
        <f t="shared" si="4"/>
        <v>57.147099188573534</v>
      </c>
      <c r="G81" s="19">
        <f t="shared" si="5"/>
        <v>10259.784843072732</v>
      </c>
      <c r="H81" s="20">
        <f t="shared" si="6"/>
        <v>131.08890386567765</v>
      </c>
      <c r="I81" s="20">
        <f t="shared" si="7"/>
        <v>78.2658527192018</v>
      </c>
      <c r="J81" s="20">
        <f t="shared" si="8"/>
        <v>102.59784843072731</v>
      </c>
      <c r="K81" s="3"/>
      <c r="L81" s="40" t="str">
        <f t="shared" si="9"/>
        <v>81.43,39.13</v>
      </c>
      <c r="M81" s="42" t="str">
        <f t="shared" si="10"/>
        <v>88.16,39.13</v>
      </c>
      <c r="N81" s="43" t="str">
        <f t="shared" si="11"/>
        <v>33.79,39.13</v>
      </c>
    </row>
    <row r="82" spans="1:14" ht="12.75">
      <c r="A82" s="3">
        <v>340</v>
      </c>
      <c r="B82" s="18">
        <f t="shared" si="2"/>
        <v>155.4843416884922</v>
      </c>
      <c r="C82" s="18">
        <f t="shared" si="0"/>
        <v>82.50778123758684</v>
      </c>
      <c r="D82" s="18">
        <f t="shared" si="3"/>
        <v>89.33106625732606</v>
      </c>
      <c r="E82" s="18">
        <f t="shared" si="1"/>
        <v>34.241866682780156</v>
      </c>
      <c r="F82" s="18">
        <f t="shared" si="4"/>
        <v>57.50847309761237</v>
      </c>
      <c r="G82" s="19">
        <f t="shared" si="5"/>
        <v>10389.952123916217</v>
      </c>
      <c r="H82" s="20">
        <f t="shared" si="6"/>
        <v>131.98373336556028</v>
      </c>
      <c r="I82" s="20">
        <f t="shared" si="7"/>
        <v>78.72145952364279</v>
      </c>
      <c r="J82" s="20">
        <f t="shared" si="8"/>
        <v>103.89952123916217</v>
      </c>
      <c r="K82" s="3"/>
      <c r="L82" s="40" t="str">
        <f t="shared" si="9"/>
        <v>82.51,39.36</v>
      </c>
      <c r="M82" s="42" t="str">
        <f t="shared" si="10"/>
        <v>89.33,39.36</v>
      </c>
      <c r="N82" s="43" t="str">
        <f t="shared" si="11"/>
        <v>34.24,39.36</v>
      </c>
    </row>
    <row r="83" spans="1:14" ht="12.75">
      <c r="A83" s="3">
        <v>339</v>
      </c>
      <c r="B83" s="18">
        <f t="shared" si="2"/>
        <v>154.4137843958419</v>
      </c>
      <c r="C83" s="18">
        <f t="shared" si="0"/>
        <v>83.57833853023715</v>
      </c>
      <c r="D83" s="18">
        <f t="shared" si="3"/>
        <v>90.49015723041408</v>
      </c>
      <c r="E83" s="18">
        <f t="shared" si="1"/>
        <v>34.686162718152275</v>
      </c>
      <c r="F83" s="18">
        <f t="shared" si="4"/>
        <v>57.8698470066512</v>
      </c>
      <c r="G83" s="19">
        <f t="shared" si="5"/>
        <v>10520.939932853878</v>
      </c>
      <c r="H83" s="20">
        <f t="shared" si="6"/>
        <v>132.87232543630452</v>
      </c>
      <c r="I83" s="20">
        <f t="shared" si="7"/>
        <v>79.18082187774563</v>
      </c>
      <c r="J83" s="20">
        <f t="shared" si="8"/>
        <v>105.20939932853878</v>
      </c>
      <c r="K83" s="3"/>
      <c r="L83" s="40" t="str">
        <f t="shared" si="9"/>
        <v>83.58,39.59</v>
      </c>
      <c r="M83" s="42" t="str">
        <f t="shared" si="10"/>
        <v>90.49,39.59</v>
      </c>
      <c r="N83" s="43" t="str">
        <f t="shared" si="11"/>
        <v>34.69,39.59</v>
      </c>
    </row>
    <row r="84" spans="1:14" ht="12.75">
      <c r="A84" s="3">
        <v>338</v>
      </c>
      <c r="B84" s="18">
        <f t="shared" si="2"/>
        <v>153.35065356567853</v>
      </c>
      <c r="C84" s="18">
        <f t="shared" si="0"/>
        <v>84.64146936040052</v>
      </c>
      <c r="D84" s="18">
        <f t="shared" si="3"/>
        <v>91.64120758233247</v>
      </c>
      <c r="E84" s="18">
        <f t="shared" si="1"/>
        <v>35.12737666920958</v>
      </c>
      <c r="F84" s="18">
        <f t="shared" si="4"/>
        <v>58.23122091569003</v>
      </c>
      <c r="G84" s="19">
        <f t="shared" si="5"/>
        <v>10652.748269885718</v>
      </c>
      <c r="H84" s="20">
        <f t="shared" si="6"/>
        <v>133.75475333841914</v>
      </c>
      <c r="I84" s="20">
        <f t="shared" si="7"/>
        <v>79.64388557416501</v>
      </c>
      <c r="J84" s="20">
        <f t="shared" si="8"/>
        <v>106.52748269885718</v>
      </c>
      <c r="K84" s="3"/>
      <c r="L84" s="40" t="str">
        <f t="shared" si="9"/>
        <v>84.64,39.82</v>
      </c>
      <c r="M84" s="42" t="str">
        <f t="shared" si="10"/>
        <v>91.64,39.82</v>
      </c>
      <c r="N84" s="43" t="str">
        <f t="shared" si="11"/>
        <v>35.13,39.82</v>
      </c>
    </row>
    <row r="85" spans="1:14" ht="12.75">
      <c r="A85" s="3">
        <v>337</v>
      </c>
      <c r="B85" s="18">
        <f t="shared" si="2"/>
        <v>152.29486258476547</v>
      </c>
      <c r="C85" s="18">
        <f t="shared" si="0"/>
        <v>85.69726034131358</v>
      </c>
      <c r="D85" s="18">
        <f t="shared" si="3"/>
        <v>92.78431108911863</v>
      </c>
      <c r="E85" s="18">
        <f t="shared" si="1"/>
        <v>35.56554448163934</v>
      </c>
      <c r="F85" s="18">
        <f t="shared" si="4"/>
        <v>58.59259482472886</v>
      </c>
      <c r="G85" s="19">
        <f t="shared" si="5"/>
        <v>10785.377135011735</v>
      </c>
      <c r="H85" s="20">
        <f t="shared" si="6"/>
        <v>134.63108896327867</v>
      </c>
      <c r="I85" s="20">
        <f t="shared" si="7"/>
        <v>80.1105986593743</v>
      </c>
      <c r="J85" s="20">
        <f t="shared" si="8"/>
        <v>107.85377135011736</v>
      </c>
      <c r="K85" s="3"/>
      <c r="L85" s="40" t="str">
        <f t="shared" si="9"/>
        <v>85.70,40.06</v>
      </c>
      <c r="M85" s="42" t="str">
        <f t="shared" si="10"/>
        <v>92.78,40.06</v>
      </c>
      <c r="N85" s="43" t="str">
        <f t="shared" si="11"/>
        <v>35.57,40.06</v>
      </c>
    </row>
    <row r="86" spans="1:14" ht="12.75">
      <c r="A86" s="3">
        <v>336</v>
      </c>
      <c r="B86" s="18">
        <f t="shared" si="2"/>
        <v>151.24632644891292</v>
      </c>
      <c r="C86" s="18">
        <f t="shared" si="0"/>
        <v>86.74579647716612</v>
      </c>
      <c r="D86" s="18">
        <f t="shared" si="3"/>
        <v>93.9195597846971</v>
      </c>
      <c r="E86" s="18">
        <f t="shared" si="1"/>
        <v>36.000701433352205</v>
      </c>
      <c r="F86" s="18">
        <f t="shared" si="4"/>
        <v>58.953968733767695</v>
      </c>
      <c r="G86" s="19">
        <f t="shared" si="5"/>
        <v>10918.826528231928</v>
      </c>
      <c r="H86" s="20">
        <f t="shared" si="6"/>
        <v>135.50140286670438</v>
      </c>
      <c r="I86" s="20">
        <f t="shared" si="7"/>
        <v>80.58091132069688</v>
      </c>
      <c r="J86" s="20">
        <f t="shared" si="8"/>
        <v>109.18826528231928</v>
      </c>
      <c r="K86" s="3"/>
      <c r="L86" s="40" t="str">
        <f t="shared" si="9"/>
        <v>86.75,40.29</v>
      </c>
      <c r="M86" s="42" t="str">
        <f t="shared" si="10"/>
        <v>93.92,40.29</v>
      </c>
      <c r="N86" s="43" t="str">
        <f t="shared" si="11"/>
        <v>36.00,40.29</v>
      </c>
    </row>
    <row r="87" spans="1:14" ht="12.75">
      <c r="A87" s="3">
        <v>335</v>
      </c>
      <c r="B87" s="18">
        <f t="shared" si="2"/>
        <v>150.2049617237568</v>
      </c>
      <c r="C87" s="18">
        <f aca="true" t="shared" si="12" ref="C87:C150">$I$12-B87</f>
        <v>87.78716120232224</v>
      </c>
      <c r="D87" s="18">
        <f t="shared" si="3"/>
        <v>95.04704400334417</v>
      </c>
      <c r="E87" s="18">
        <f aca="true" t="shared" si="13" ref="E87:E150">($H$422-$H$23)/2/$I$12*C87</f>
        <v>36.43288215075952</v>
      </c>
      <c r="F87" s="18">
        <f t="shared" si="4"/>
        <v>59.31534264280653</v>
      </c>
      <c r="G87" s="19">
        <f t="shared" si="5"/>
        <v>11053.096449546296</v>
      </c>
      <c r="H87" s="20">
        <f t="shared" si="6"/>
        <v>136.36576430151902</v>
      </c>
      <c r="I87" s="20">
        <f t="shared" si="7"/>
        <v>81.05477578013452</v>
      </c>
      <c r="J87" s="20">
        <f t="shared" si="8"/>
        <v>110.53096449546295</v>
      </c>
      <c r="K87" s="3"/>
      <c r="L87" s="40" t="str">
        <f t="shared" si="9"/>
        <v>87.79,40.53</v>
      </c>
      <c r="M87" s="42" t="str">
        <f t="shared" si="10"/>
        <v>95.05,40.53</v>
      </c>
      <c r="N87" s="43" t="str">
        <f t="shared" si="11"/>
        <v>36.43,40.53</v>
      </c>
    </row>
    <row r="88" spans="1:14" ht="12.75">
      <c r="A88" s="3">
        <v>334</v>
      </c>
      <c r="B88" s="18">
        <f aca="true" t="shared" si="14" ref="B88:B151">$I$9*LN(($I$9+SQRT(($I$9*$I$9)-(F88*F88)))/F88)-SQRT(($I$9*$I$9)-(F88*F88))</f>
        <v>149.17068650672977</v>
      </c>
      <c r="C88" s="18">
        <f t="shared" si="12"/>
        <v>88.82143641934928</v>
      </c>
      <c r="D88" s="18">
        <f aca="true" t="shared" si="15" ref="D88:D151">C88*$I$14/100</f>
        <v>96.1668524208618</v>
      </c>
      <c r="E88" s="18">
        <f t="shared" si="13"/>
        <v>36.86212062455585</v>
      </c>
      <c r="F88" s="18">
        <f aca="true" t="shared" si="16" ref="F88:F151">$I$9-($I$9-$I$8)/400*A88</f>
        <v>59.676716551845345</v>
      </c>
      <c r="G88" s="19">
        <f aca="true" t="shared" si="17" ref="G88:G151">F88^2*PI()</f>
        <v>11188.186898954837</v>
      </c>
      <c r="H88" s="20">
        <f aca="true" t="shared" si="18" ref="H88:H151">2*(TAN($I$13*PI()/180)*C88+$H$23/2)</f>
        <v>137.22424124911169</v>
      </c>
      <c r="I88" s="20">
        <f aca="true" t="shared" si="19" ref="I88:I151">G88/H88</f>
        <v>81.53214619452132</v>
      </c>
      <c r="J88" s="20">
        <f aca="true" t="shared" si="20" ref="J88:J151">I88*H88/100</f>
        <v>111.88186898954837</v>
      </c>
      <c r="K88" s="3"/>
      <c r="L88" s="40" t="str">
        <f aca="true" t="shared" si="21" ref="L88:L151">CONCATENATE((SUBSTITUTE(TEXT(C88,"#.##0,00"),",",".")),",",(SUBSTITUTE(TEXT(I88/2,"#.##0,00"),",",".")))</f>
        <v>88.82,40.77</v>
      </c>
      <c r="M88" s="42" t="str">
        <f aca="true" t="shared" si="22" ref="M88:M151">CONCATENATE((SUBSTITUTE(TEXT(D88,"#.##0,00"),",",".")),",",(SUBSTITUTE(TEXT(I88/2,"#.##0,00"),",",".")))</f>
        <v>96.17,40.77</v>
      </c>
      <c r="N88" s="43" t="str">
        <f aca="true" t="shared" si="23" ref="N88:N151">CONCATENATE((SUBSTITUTE(TEXT(E88,"#.##0,00"),",",".")),",",(SUBSTITUTE(TEXT(I88/2,"#.##0,00"),",",".")))</f>
        <v>36.86,40.77</v>
      </c>
    </row>
    <row r="89" spans="1:14" ht="12.75">
      <c r="A89" s="3">
        <v>333</v>
      </c>
      <c r="B89" s="18">
        <f t="shared" si="14"/>
        <v>148.1434203901815</v>
      </c>
      <c r="C89" s="18">
        <f t="shared" si="12"/>
        <v>89.84870253589756</v>
      </c>
      <c r="D89" s="18">
        <f t="shared" si="15"/>
        <v>97.27907209450727</v>
      </c>
      <c r="E89" s="18">
        <f t="shared" si="13"/>
        <v>37.2884502250246</v>
      </c>
      <c r="F89" s="18">
        <f t="shared" si="16"/>
        <v>60.03809046088418</v>
      </c>
      <c r="G89" s="19">
        <f t="shared" si="17"/>
        <v>11324.097876457561</v>
      </c>
      <c r="H89" s="20">
        <f t="shared" si="18"/>
        <v>138.07690045004918</v>
      </c>
      <c r="I89" s="20">
        <f t="shared" si="19"/>
        <v>82.01297856156741</v>
      </c>
      <c r="J89" s="20">
        <f t="shared" si="20"/>
        <v>113.24097876457562</v>
      </c>
      <c r="K89" s="3"/>
      <c r="L89" s="40" t="str">
        <f t="shared" si="21"/>
        <v>89.85,41.01</v>
      </c>
      <c r="M89" s="42" t="str">
        <f t="shared" si="22"/>
        <v>97.28,41.01</v>
      </c>
      <c r="N89" s="43" t="str">
        <f t="shared" si="23"/>
        <v>37.29,41.01</v>
      </c>
    </row>
    <row r="90" spans="1:14" ht="12.75">
      <c r="A90" s="3">
        <v>332</v>
      </c>
      <c r="B90" s="18">
        <f t="shared" si="14"/>
        <v>147.12308442560658</v>
      </c>
      <c r="C90" s="18">
        <f t="shared" si="12"/>
        <v>90.86903850047247</v>
      </c>
      <c r="D90" s="18">
        <f t="shared" si="15"/>
        <v>98.38378850172356</v>
      </c>
      <c r="E90" s="18">
        <f t="shared" si="13"/>
        <v>37.71190371688391</v>
      </c>
      <c r="F90" s="18">
        <f t="shared" si="16"/>
        <v>60.39946436992301</v>
      </c>
      <c r="G90" s="19">
        <f t="shared" si="17"/>
        <v>11460.82938205446</v>
      </c>
      <c r="H90" s="20">
        <f t="shared" si="18"/>
        <v>138.9238074337678</v>
      </c>
      <c r="I90" s="20">
        <f t="shared" si="19"/>
        <v>82.49723063139076</v>
      </c>
      <c r="J90" s="20">
        <f t="shared" si="20"/>
        <v>114.6082938205446</v>
      </c>
      <c r="K90" s="3"/>
      <c r="L90" s="40" t="str">
        <f t="shared" si="21"/>
        <v>90.87,41.25</v>
      </c>
      <c r="M90" s="42" t="str">
        <f t="shared" si="22"/>
        <v>98.38,41.25</v>
      </c>
      <c r="N90" s="43" t="str">
        <f t="shared" si="23"/>
        <v>37.71,41.25</v>
      </c>
    </row>
    <row r="91" spans="1:14" ht="12.75">
      <c r="A91" s="3">
        <v>331</v>
      </c>
      <c r="B91" s="18">
        <f t="shared" si="14"/>
        <v>146.10960108894</v>
      </c>
      <c r="C91" s="18">
        <f t="shared" si="12"/>
        <v>91.88252183713905</v>
      </c>
      <c r="D91" s="18">
        <f t="shared" si="15"/>
        <v>99.48108557771393</v>
      </c>
      <c r="E91" s="18">
        <f t="shared" si="13"/>
        <v>38.132513273689526</v>
      </c>
      <c r="F91" s="18">
        <f t="shared" si="16"/>
        <v>60.76083827896184</v>
      </c>
      <c r="G91" s="19">
        <f t="shared" si="17"/>
        <v>11598.381415745536</v>
      </c>
      <c r="H91" s="20">
        <f t="shared" si="18"/>
        <v>139.76502654737902</v>
      </c>
      <c r="I91" s="20">
        <f t="shared" si="19"/>
        <v>82.98486182316715</v>
      </c>
      <c r="J91" s="20">
        <f t="shared" si="20"/>
        <v>115.98381415745536</v>
      </c>
      <c r="K91" s="3"/>
      <c r="L91" s="40" t="str">
        <f t="shared" si="21"/>
        <v>91.88,41.49</v>
      </c>
      <c r="M91" s="42" t="str">
        <f t="shared" si="22"/>
        <v>99.48,41.49</v>
      </c>
      <c r="N91" s="43" t="str">
        <f t="shared" si="23"/>
        <v>38.13,41.49</v>
      </c>
    </row>
    <row r="92" spans="1:14" ht="12.75">
      <c r="A92" s="3">
        <v>330</v>
      </c>
      <c r="B92" s="18">
        <f t="shared" si="14"/>
        <v>145.10289424688284</v>
      </c>
      <c r="C92" s="18">
        <f t="shared" si="12"/>
        <v>92.88922867919621</v>
      </c>
      <c r="D92" s="18">
        <f t="shared" si="15"/>
        <v>100.57104575190104</v>
      </c>
      <c r="E92" s="18">
        <f t="shared" si="13"/>
        <v>38.55031049181009</v>
      </c>
      <c r="F92" s="18">
        <f t="shared" si="16"/>
        <v>61.122212188000674</v>
      </c>
      <c r="G92" s="19">
        <f t="shared" si="17"/>
        <v>11736.75397753079</v>
      </c>
      <c r="H92" s="20">
        <f t="shared" si="18"/>
        <v>140.60062098362016</v>
      </c>
      <c r="I92" s="20">
        <f t="shared" si="19"/>
        <v>83.47583314655567</v>
      </c>
      <c r="J92" s="20">
        <f t="shared" si="20"/>
        <v>117.3675397753079</v>
      </c>
      <c r="K92" s="3"/>
      <c r="L92" s="40" t="str">
        <f t="shared" si="21"/>
        <v>92.89,41.74</v>
      </c>
      <c r="M92" s="42" t="str">
        <f t="shared" si="22"/>
        <v>100.57,41.74</v>
      </c>
      <c r="N92" s="43" t="str">
        <f t="shared" si="23"/>
        <v>38.55,41.74</v>
      </c>
    </row>
    <row r="93" spans="1:14" ht="12.75">
      <c r="A93" s="3">
        <v>329</v>
      </c>
      <c r="B93" s="18">
        <f t="shared" si="14"/>
        <v>144.10288912422158</v>
      </c>
      <c r="C93" s="18">
        <f t="shared" si="12"/>
        <v>93.88923380185747</v>
      </c>
      <c r="D93" s="18">
        <f t="shared" si="15"/>
        <v>101.65374998331022</v>
      </c>
      <c r="E93" s="18">
        <f t="shared" si="13"/>
        <v>38.965326403990076</v>
      </c>
      <c r="F93" s="18">
        <f t="shared" si="16"/>
        <v>61.483586097039506</v>
      </c>
      <c r="G93" s="19">
        <f t="shared" si="17"/>
        <v>11875.94706741022</v>
      </c>
      <c r="H93" s="20">
        <f t="shared" si="18"/>
        <v>141.43065280798015</v>
      </c>
      <c r="I93" s="20">
        <f t="shared" si="19"/>
        <v>83.97010712758392</v>
      </c>
      <c r="J93" s="20">
        <f t="shared" si="20"/>
        <v>118.75947067410219</v>
      </c>
      <c r="K93" s="3"/>
      <c r="L93" s="40" t="str">
        <f t="shared" si="21"/>
        <v>93.89,41.99</v>
      </c>
      <c r="M93" s="42" t="str">
        <f t="shared" si="22"/>
        <v>101.65,41.99</v>
      </c>
      <c r="N93" s="43" t="str">
        <f t="shared" si="23"/>
        <v>38.97,41.99</v>
      </c>
    </row>
    <row r="94" spans="1:14" ht="12.75">
      <c r="A94" s="3">
        <v>328</v>
      </c>
      <c r="B94" s="18">
        <f t="shared" si="14"/>
        <v>143.10951227210612</v>
      </c>
      <c r="C94" s="18">
        <f t="shared" si="12"/>
        <v>94.88261065397293</v>
      </c>
      <c r="D94" s="18">
        <f t="shared" si="15"/>
        <v>102.7292777949149</v>
      </c>
      <c r="E94" s="18">
        <f t="shared" si="13"/>
        <v>39.37759149251487</v>
      </c>
      <c r="F94" s="18">
        <f t="shared" si="16"/>
        <v>61.84496000607834</v>
      </c>
      <c r="G94" s="19">
        <f t="shared" si="17"/>
        <v>12015.960685383825</v>
      </c>
      <c r="H94" s="20">
        <f t="shared" si="18"/>
        <v>142.2551829850297</v>
      </c>
      <c r="I94" s="20">
        <f t="shared" si="19"/>
        <v>84.46764773870018</v>
      </c>
      <c r="J94" s="20">
        <f t="shared" si="20"/>
        <v>120.15960685383826</v>
      </c>
      <c r="K94" s="3"/>
      <c r="L94" s="40" t="str">
        <f t="shared" si="21"/>
        <v>94.88,42.23</v>
      </c>
      <c r="M94" s="42" t="str">
        <f t="shared" si="22"/>
        <v>102.73,42.23</v>
      </c>
      <c r="N94" s="43" t="str">
        <f t="shared" si="23"/>
        <v>39.38,42.23</v>
      </c>
    </row>
    <row r="95" spans="1:14" ht="12.75">
      <c r="A95" s="3">
        <v>327</v>
      </c>
      <c r="B95" s="18">
        <f t="shared" si="14"/>
        <v>142.12269153725242</v>
      </c>
      <c r="C95" s="18">
        <f t="shared" si="12"/>
        <v>95.86943138882663</v>
      </c>
      <c r="D95" s="18">
        <f t="shared" si="15"/>
        <v>103.79770730698084</v>
      </c>
      <c r="E95" s="18">
        <f t="shared" si="13"/>
        <v>39.78713570199204</v>
      </c>
      <c r="F95" s="18">
        <f t="shared" si="16"/>
        <v>62.20633391511717</v>
      </c>
      <c r="G95" s="19">
        <f t="shared" si="17"/>
        <v>12156.79483145161</v>
      </c>
      <c r="H95" s="20">
        <f t="shared" si="18"/>
        <v>143.07427140398406</v>
      </c>
      <c r="I95" s="20">
        <f t="shared" si="19"/>
        <v>84.96842033272162</v>
      </c>
      <c r="J95" s="20">
        <f t="shared" si="20"/>
        <v>121.5679483145161</v>
      </c>
      <c r="K95" s="3"/>
      <c r="L95" s="40" t="str">
        <f t="shared" si="21"/>
        <v>95.87,42.48</v>
      </c>
      <c r="M95" s="42" t="str">
        <f t="shared" si="22"/>
        <v>103.80,42.48</v>
      </c>
      <c r="N95" s="43" t="str">
        <f t="shared" si="23"/>
        <v>39.79,42.48</v>
      </c>
    </row>
    <row r="96" spans="1:14" ht="12.75">
      <c r="A96" s="3">
        <v>326</v>
      </c>
      <c r="B96" s="18">
        <f t="shared" si="14"/>
        <v>141.14235603203906</v>
      </c>
      <c r="C96" s="18">
        <f t="shared" si="12"/>
        <v>96.84976689403999</v>
      </c>
      <c r="D96" s="18">
        <f t="shared" si="15"/>
        <v>104.85911526944257</v>
      </c>
      <c r="E96" s="18">
        <f t="shared" si="13"/>
        <v>40.193988451761776</v>
      </c>
      <c r="F96" s="18">
        <f t="shared" si="16"/>
        <v>62.56770782415599</v>
      </c>
      <c r="G96" s="19">
        <f t="shared" si="17"/>
        <v>12298.449505613564</v>
      </c>
      <c r="H96" s="20">
        <f t="shared" si="18"/>
        <v>143.88797690352354</v>
      </c>
      <c r="I96" s="20">
        <f t="shared" si="19"/>
        <v>85.47239158042814</v>
      </c>
      <c r="J96" s="20">
        <f t="shared" si="20"/>
        <v>122.98449505613564</v>
      </c>
      <c r="K96" s="3"/>
      <c r="L96" s="40" t="str">
        <f t="shared" si="21"/>
        <v>96.85,42.74</v>
      </c>
      <c r="M96" s="42" t="str">
        <f t="shared" si="22"/>
        <v>104.86,42.74</v>
      </c>
      <c r="N96" s="43" t="str">
        <f t="shared" si="23"/>
        <v>40.19,42.74</v>
      </c>
    </row>
    <row r="97" spans="1:14" ht="12.75">
      <c r="A97" s="3">
        <v>325</v>
      </c>
      <c r="B97" s="18">
        <f t="shared" si="14"/>
        <v>140.1684361054649</v>
      </c>
      <c r="C97" s="18">
        <f t="shared" si="12"/>
        <v>97.82368682061414</v>
      </c>
      <c r="D97" s="18">
        <f t="shared" si="15"/>
        <v>105.9135770933474</v>
      </c>
      <c r="E97" s="18">
        <f t="shared" si="13"/>
        <v>40.59817864794976</v>
      </c>
      <c r="F97" s="18">
        <f t="shared" si="16"/>
        <v>62.92908173319482</v>
      </c>
      <c r="G97" s="19">
        <f t="shared" si="17"/>
        <v>12440.924707869703</v>
      </c>
      <c r="H97" s="20">
        <f t="shared" si="18"/>
        <v>144.6963572958995</v>
      </c>
      <c r="I97" s="20">
        <f t="shared" si="19"/>
        <v>85.9795294115691</v>
      </c>
      <c r="J97" s="20">
        <f t="shared" si="20"/>
        <v>124.40924707869702</v>
      </c>
      <c r="K97" s="3"/>
      <c r="L97" s="40" t="str">
        <f t="shared" si="21"/>
        <v>97.82,42.99</v>
      </c>
      <c r="M97" s="42" t="str">
        <f t="shared" si="22"/>
        <v>105.91,42.99</v>
      </c>
      <c r="N97" s="43" t="str">
        <f t="shared" si="23"/>
        <v>40.60,42.99</v>
      </c>
    </row>
    <row r="98" spans="1:14" ht="12.75">
      <c r="A98" s="3">
        <v>324</v>
      </c>
      <c r="B98" s="18">
        <f t="shared" si="14"/>
        <v>139.2008633149403</v>
      </c>
      <c r="C98" s="18">
        <f t="shared" si="12"/>
        <v>98.79125961113874</v>
      </c>
      <c r="D98" s="18">
        <f t="shared" si="15"/>
        <v>106.96116688139715</v>
      </c>
      <c r="E98" s="18">
        <f t="shared" si="13"/>
        <v>40.999734695174254</v>
      </c>
      <c r="F98" s="18">
        <f t="shared" si="16"/>
        <v>63.29045564223365</v>
      </c>
      <c r="G98" s="19">
        <f t="shared" si="17"/>
        <v>12584.220438220014</v>
      </c>
      <c r="H98" s="20">
        <f t="shared" si="18"/>
        <v>145.49946939034848</v>
      </c>
      <c r="I98" s="20">
        <f t="shared" si="19"/>
        <v>86.48980295906682</v>
      </c>
      <c r="J98" s="20">
        <f t="shared" si="20"/>
        <v>125.84220438220014</v>
      </c>
      <c r="K98" s="3"/>
      <c r="L98" s="40" t="str">
        <f t="shared" si="21"/>
        <v>98.79,43.24</v>
      </c>
      <c r="M98" s="42" t="str">
        <f t="shared" si="22"/>
        <v>106.96,43.24</v>
      </c>
      <c r="N98" s="43" t="str">
        <f t="shared" si="23"/>
        <v>41.00,43.24</v>
      </c>
    </row>
    <row r="99" spans="1:14" ht="12.75">
      <c r="A99" s="3">
        <v>323</v>
      </c>
      <c r="B99" s="18">
        <f t="shared" si="14"/>
        <v>138.2395703988818</v>
      </c>
      <c r="C99" s="18">
        <f t="shared" si="12"/>
        <v>99.75255252719725</v>
      </c>
      <c r="D99" s="18">
        <f t="shared" si="15"/>
        <v>108.0019574576198</v>
      </c>
      <c r="E99" s="18">
        <f t="shared" si="13"/>
        <v>41.39868450791969</v>
      </c>
      <c r="F99" s="18">
        <f t="shared" si="16"/>
        <v>63.651829551272485</v>
      </c>
      <c r="G99" s="19">
        <f t="shared" si="17"/>
        <v>12728.336696664506</v>
      </c>
      <c r="H99" s="20">
        <f t="shared" si="18"/>
        <v>146.29736901583937</v>
      </c>
      <c r="I99" s="20">
        <f t="shared" si="19"/>
        <v>87.0031825062174</v>
      </c>
      <c r="J99" s="20">
        <f t="shared" si="20"/>
        <v>127.28336696664506</v>
      </c>
      <c r="K99" s="3"/>
      <c r="L99" s="40" t="str">
        <f t="shared" si="21"/>
        <v>99.75,43.50</v>
      </c>
      <c r="M99" s="42" t="str">
        <f t="shared" si="22"/>
        <v>108.00,43.50</v>
      </c>
      <c r="N99" s="43" t="str">
        <f t="shared" si="23"/>
        <v>41.40,43.50</v>
      </c>
    </row>
    <row r="100" spans="1:14" ht="12.75">
      <c r="A100" s="3">
        <v>322</v>
      </c>
      <c r="B100" s="18">
        <f t="shared" si="14"/>
        <v>137.28449125008387</v>
      </c>
      <c r="C100" s="18">
        <f t="shared" si="12"/>
        <v>100.70763167599517</v>
      </c>
      <c r="D100" s="18">
        <f t="shared" si="15"/>
        <v>109.03602039619983</v>
      </c>
      <c r="E100" s="18">
        <f t="shared" si="13"/>
        <v>41.795055521587706</v>
      </c>
      <c r="F100" s="18">
        <f t="shared" si="16"/>
        <v>64.01320346031132</v>
      </c>
      <c r="G100" s="19">
        <f t="shared" si="17"/>
        <v>12873.273483203173</v>
      </c>
      <c r="H100" s="20">
        <f t="shared" si="18"/>
        <v>147.0901110431754</v>
      </c>
      <c r="I100" s="20">
        <f t="shared" si="19"/>
        <v>87.51963943670202</v>
      </c>
      <c r="J100" s="20">
        <f t="shared" si="20"/>
        <v>128.73273483203172</v>
      </c>
      <c r="K100" s="3"/>
      <c r="L100" s="40" t="str">
        <f t="shared" si="21"/>
        <v>100.71,43.76</v>
      </c>
      <c r="M100" s="42" t="str">
        <f t="shared" si="22"/>
        <v>109.04,43.76</v>
      </c>
      <c r="N100" s="43" t="str">
        <f t="shared" si="23"/>
        <v>41.80,43.76</v>
      </c>
    </row>
    <row r="101" spans="1:14" ht="12.75">
      <c r="A101" s="3">
        <v>321</v>
      </c>
      <c r="B101" s="18">
        <f t="shared" si="14"/>
        <v>136.33556088984122</v>
      </c>
      <c r="C101" s="18">
        <f t="shared" si="12"/>
        <v>101.65656203623783</v>
      </c>
      <c r="D101" s="18">
        <f t="shared" si="15"/>
        <v>110.06342604949606</v>
      </c>
      <c r="E101" s="18">
        <f t="shared" si="13"/>
        <v>42.188874703236834</v>
      </c>
      <c r="F101" s="18">
        <f t="shared" si="16"/>
        <v>64.37457736935015</v>
      </c>
      <c r="G101" s="19">
        <f t="shared" si="17"/>
        <v>13019.030797836018</v>
      </c>
      <c r="H101" s="20">
        <f t="shared" si="18"/>
        <v>147.87774940647364</v>
      </c>
      <c r="I101" s="20">
        <f t="shared" si="19"/>
        <v>88.03914618723623</v>
      </c>
      <c r="J101" s="20">
        <f t="shared" si="20"/>
        <v>130.19030797836018</v>
      </c>
      <c r="K101" s="3"/>
      <c r="L101" s="40" t="str">
        <f t="shared" si="21"/>
        <v>101.66,44.02</v>
      </c>
      <c r="M101" s="42" t="str">
        <f t="shared" si="22"/>
        <v>110.06,44.02</v>
      </c>
      <c r="N101" s="43" t="str">
        <f t="shared" si="23"/>
        <v>42.19,44.02</v>
      </c>
    </row>
    <row r="102" spans="1:14" ht="12.75">
      <c r="A102" s="3">
        <v>320</v>
      </c>
      <c r="B102" s="18">
        <f t="shared" si="14"/>
        <v>135.39271544279654</v>
      </c>
      <c r="C102" s="18">
        <f t="shared" si="12"/>
        <v>102.5994074832825</v>
      </c>
      <c r="D102" s="18">
        <f t="shared" si="15"/>
        <v>111.08424357527382</v>
      </c>
      <c r="E102" s="18">
        <f t="shared" si="13"/>
        <v>42.58016856202094</v>
      </c>
      <c r="F102" s="18">
        <f t="shared" si="16"/>
        <v>64.73595127838898</v>
      </c>
      <c r="G102" s="19">
        <f t="shared" si="17"/>
        <v>13165.608640563038</v>
      </c>
      <c r="H102" s="20">
        <f t="shared" si="18"/>
        <v>148.66033712404186</v>
      </c>
      <c r="I102" s="20">
        <f t="shared" si="19"/>
        <v>88.5616762026961</v>
      </c>
      <c r="J102" s="20">
        <f t="shared" si="20"/>
        <v>131.6560864056304</v>
      </c>
      <c r="K102" s="3"/>
      <c r="L102" s="40" t="str">
        <f t="shared" si="21"/>
        <v>102.60,44.28</v>
      </c>
      <c r="M102" s="42" t="str">
        <f t="shared" si="22"/>
        <v>111.08,44.28</v>
      </c>
      <c r="N102" s="43" t="str">
        <f t="shared" si="23"/>
        <v>42.58,44.28</v>
      </c>
    </row>
    <row r="103" spans="1:14" ht="12.75">
      <c r="A103" s="3">
        <v>319</v>
      </c>
      <c r="B103" s="18">
        <f t="shared" si="14"/>
        <v>134.45589211248955</v>
      </c>
      <c r="C103" s="18">
        <f t="shared" si="12"/>
        <v>103.5362308135895</v>
      </c>
      <c r="D103" s="18">
        <f t="shared" si="15"/>
        <v>112.09854096317811</v>
      </c>
      <c r="E103" s="18">
        <f t="shared" si="13"/>
        <v>42.96896315933677</v>
      </c>
      <c r="F103" s="18">
        <f t="shared" si="16"/>
        <v>65.09732518742781</v>
      </c>
      <c r="G103" s="19">
        <f t="shared" si="17"/>
        <v>13313.007011384238</v>
      </c>
      <c r="H103" s="20">
        <f t="shared" si="18"/>
        <v>149.4379263186735</v>
      </c>
      <c r="I103" s="20">
        <f t="shared" si="19"/>
        <v>89.08720389357188</v>
      </c>
      <c r="J103" s="20">
        <f t="shared" si="20"/>
        <v>133.13007011384238</v>
      </c>
      <c r="K103" s="3"/>
      <c r="L103" s="40" t="str">
        <f t="shared" si="21"/>
        <v>103.54,44.54</v>
      </c>
      <c r="M103" s="42" t="str">
        <f t="shared" si="22"/>
        <v>112.10,44.54</v>
      </c>
      <c r="N103" s="43" t="str">
        <f t="shared" si="23"/>
        <v>42.97,44.54</v>
      </c>
    </row>
    <row r="104" spans="1:14" ht="12.75">
      <c r="A104" s="3">
        <v>318</v>
      </c>
      <c r="B104" s="18">
        <f t="shared" si="14"/>
        <v>133.52502915758376</v>
      </c>
      <c r="C104" s="18">
        <f t="shared" si="12"/>
        <v>104.46709376849529</v>
      </c>
      <c r="D104" s="18">
        <f t="shared" si="15"/>
        <v>113.10638506047275</v>
      </c>
      <c r="E104" s="18">
        <f t="shared" si="13"/>
        <v>43.35528411869014</v>
      </c>
      <c r="F104" s="18">
        <f t="shared" si="16"/>
        <v>65.45869909646665</v>
      </c>
      <c r="G104" s="19">
        <f t="shared" si="17"/>
        <v>13461.22591029961</v>
      </c>
      <c r="H104" s="20">
        <f t="shared" si="18"/>
        <v>150.21056823738027</v>
      </c>
      <c r="I104" s="20">
        <f t="shared" si="19"/>
        <v>89.61570459560882</v>
      </c>
      <c r="J104" s="20">
        <f t="shared" si="20"/>
        <v>134.6122591029961</v>
      </c>
      <c r="K104" s="3"/>
      <c r="L104" s="40" t="str">
        <f t="shared" si="21"/>
        <v>104.47,44.81</v>
      </c>
      <c r="M104" s="42" t="str">
        <f t="shared" si="22"/>
        <v>113.11,44.81</v>
      </c>
      <c r="N104" s="43" t="str">
        <f t="shared" si="23"/>
        <v>43.36,44.81</v>
      </c>
    </row>
    <row r="105" spans="1:14" ht="12.75">
      <c r="A105" s="3">
        <v>317</v>
      </c>
      <c r="B105" s="18">
        <f t="shared" si="14"/>
        <v>132.6000658687489</v>
      </c>
      <c r="C105" s="18">
        <f t="shared" si="12"/>
        <v>105.39205705733013</v>
      </c>
      <c r="D105" s="18">
        <f t="shared" si="15"/>
        <v>114.10784159706978</v>
      </c>
      <c r="E105" s="18">
        <f t="shared" si="13"/>
        <v>43.739156635290065</v>
      </c>
      <c r="F105" s="18">
        <f t="shared" si="16"/>
        <v>65.82007300550546</v>
      </c>
      <c r="G105" s="19">
        <f t="shared" si="17"/>
        <v>13610.265337309156</v>
      </c>
      <c r="H105" s="20">
        <f t="shared" si="18"/>
        <v>150.97831327058012</v>
      </c>
      <c r="I105" s="20">
        <f t="shared" si="19"/>
        <v>90.14715453150632</v>
      </c>
      <c r="J105" s="20">
        <f t="shared" si="20"/>
        <v>136.10265337309156</v>
      </c>
      <c r="K105" s="3"/>
      <c r="L105" s="40" t="str">
        <f t="shared" si="21"/>
        <v>105.39,45.07</v>
      </c>
      <c r="M105" s="42" t="str">
        <f t="shared" si="22"/>
        <v>114.11,45.07</v>
      </c>
      <c r="N105" s="43" t="str">
        <f t="shared" si="23"/>
        <v>43.74,45.07</v>
      </c>
    </row>
    <row r="106" spans="1:14" ht="12.75">
      <c r="A106" s="3">
        <v>316</v>
      </c>
      <c r="B106" s="18">
        <f t="shared" si="14"/>
        <v>131.68094254617736</v>
      </c>
      <c r="C106" s="18">
        <f t="shared" si="12"/>
        <v>106.31118037990169</v>
      </c>
      <c r="D106" s="18">
        <f t="shared" si="15"/>
        <v>115.10297520987247</v>
      </c>
      <c r="E106" s="18">
        <f t="shared" si="13"/>
        <v>44.120605485379755</v>
      </c>
      <c r="F106" s="18">
        <f t="shared" si="16"/>
        <v>66.1814469145443</v>
      </c>
      <c r="G106" s="19">
        <f t="shared" si="17"/>
        <v>13760.125292412884</v>
      </c>
      <c r="H106" s="20">
        <f t="shared" si="18"/>
        <v>151.74121097075948</v>
      </c>
      <c r="I106" s="20">
        <f t="shared" si="19"/>
        <v>90.68153077455312</v>
      </c>
      <c r="J106" s="20">
        <f t="shared" si="20"/>
        <v>137.60125292412883</v>
      </c>
      <c r="K106" s="3"/>
      <c r="L106" s="40" t="str">
        <f t="shared" si="21"/>
        <v>106.31,45.34</v>
      </c>
      <c r="M106" s="42" t="str">
        <f t="shared" si="22"/>
        <v>115.10,45.34</v>
      </c>
      <c r="N106" s="43" t="str">
        <f t="shared" si="23"/>
        <v>44.12,45.34</v>
      </c>
    </row>
    <row r="107" spans="1:14" ht="12.75">
      <c r="A107" s="3">
        <v>315</v>
      </c>
      <c r="B107" s="18">
        <f t="shared" si="14"/>
        <v>130.76760047771407</v>
      </c>
      <c r="C107" s="18">
        <f t="shared" si="12"/>
        <v>107.22452244836498</v>
      </c>
      <c r="D107" s="18">
        <f t="shared" si="15"/>
        <v>116.09184946645384</v>
      </c>
      <c r="E107" s="18">
        <f t="shared" si="13"/>
        <v>44.49965503531296</v>
      </c>
      <c r="F107" s="18">
        <f t="shared" si="16"/>
        <v>66.54282082358313</v>
      </c>
      <c r="G107" s="19">
        <f t="shared" si="17"/>
        <v>13910.805775610788</v>
      </c>
      <c r="H107" s="20">
        <f t="shared" si="18"/>
        <v>152.4993100706259</v>
      </c>
      <c r="I107" s="20">
        <f t="shared" si="19"/>
        <v>91.218811214086</v>
      </c>
      <c r="J107" s="20">
        <f t="shared" si="20"/>
        <v>139.1080577561079</v>
      </c>
      <c r="K107" s="3"/>
      <c r="L107" s="40" t="str">
        <f t="shared" si="21"/>
        <v>107.22,45.61</v>
      </c>
      <c r="M107" s="42" t="str">
        <f t="shared" si="22"/>
        <v>116.09,45.61</v>
      </c>
      <c r="N107" s="43" t="str">
        <f t="shared" si="23"/>
        <v>44.50,45.61</v>
      </c>
    </row>
    <row r="108" spans="1:14" ht="12.75">
      <c r="A108" s="3">
        <v>314</v>
      </c>
      <c r="B108" s="18">
        <f t="shared" si="14"/>
        <v>129.85998191757943</v>
      </c>
      <c r="C108" s="18">
        <f t="shared" si="12"/>
        <v>108.13214100849962</v>
      </c>
      <c r="D108" s="18">
        <f t="shared" si="15"/>
        <v>117.07452688809357</v>
      </c>
      <c r="E108" s="18">
        <f t="shared" si="13"/>
        <v>44.876329250384316</v>
      </c>
      <c r="F108" s="18">
        <f t="shared" si="16"/>
        <v>66.90419473262196</v>
      </c>
      <c r="G108" s="19">
        <f t="shared" si="17"/>
        <v>14062.306786902871</v>
      </c>
      <c r="H108" s="20">
        <f t="shared" si="18"/>
        <v>153.2526585007686</v>
      </c>
      <c r="I108" s="20">
        <f t="shared" si="19"/>
        <v>91.75897452266608</v>
      </c>
      <c r="J108" s="20">
        <f t="shared" si="20"/>
        <v>140.62306786902872</v>
      </c>
      <c r="K108" s="3"/>
      <c r="L108" s="40" t="str">
        <f t="shared" si="21"/>
        <v>108.13,45.88</v>
      </c>
      <c r="M108" s="42" t="str">
        <f t="shared" si="22"/>
        <v>117.07,45.88</v>
      </c>
      <c r="N108" s="43" t="str">
        <f t="shared" si="23"/>
        <v>44.88,45.88</v>
      </c>
    </row>
    <row r="109" spans="1:14" ht="12.75">
      <c r="A109" s="3">
        <v>313</v>
      </c>
      <c r="B109" s="18">
        <f t="shared" si="14"/>
        <v>128.95803006566703</v>
      </c>
      <c r="C109" s="18">
        <f t="shared" si="12"/>
        <v>109.03409286041202</v>
      </c>
      <c r="D109" s="18">
        <f t="shared" si="15"/>
        <v>118.05106897219217</v>
      </c>
      <c r="E109" s="18">
        <f t="shared" si="13"/>
        <v>45.25065170342104</v>
      </c>
      <c r="F109" s="18">
        <f t="shared" si="16"/>
        <v>67.26556864166079</v>
      </c>
      <c r="G109" s="19">
        <f t="shared" si="17"/>
        <v>14214.628326289128</v>
      </c>
      <c r="H109" s="20">
        <f t="shared" si="18"/>
        <v>154.00130340684206</v>
      </c>
      <c r="I109" s="20">
        <f t="shared" si="19"/>
        <v>92.30200012487423</v>
      </c>
      <c r="J109" s="20">
        <f t="shared" si="20"/>
        <v>142.14628326289127</v>
      </c>
      <c r="K109" s="3"/>
      <c r="L109" s="40" t="str">
        <f t="shared" si="21"/>
        <v>109.03,46.15</v>
      </c>
      <c r="M109" s="42" t="str">
        <f t="shared" si="22"/>
        <v>118.05,46.15</v>
      </c>
      <c r="N109" s="43" t="str">
        <f t="shared" si="23"/>
        <v>45.25,46.15</v>
      </c>
    </row>
    <row r="110" spans="1:14" ht="12.75">
      <c r="A110" s="3">
        <v>312</v>
      </c>
      <c r="B110" s="18">
        <f t="shared" si="14"/>
        <v>128.06168904739658</v>
      </c>
      <c r="C110" s="18">
        <f t="shared" si="12"/>
        <v>109.93043387868246</v>
      </c>
      <c r="D110" s="18">
        <f t="shared" si="15"/>
        <v>119.02153621408426</v>
      </c>
      <c r="E110" s="18">
        <f t="shared" si="13"/>
        <v>45.622645583144255</v>
      </c>
      <c r="F110" s="18">
        <f t="shared" si="16"/>
        <v>67.62694255069962</v>
      </c>
      <c r="G110" s="19">
        <f t="shared" si="17"/>
        <v>14367.770393769566</v>
      </c>
      <c r="H110" s="20">
        <f t="shared" si="18"/>
        <v>154.7452911662885</v>
      </c>
      <c r="I110" s="20">
        <f t="shared" si="19"/>
        <v>92.84786816763318</v>
      </c>
      <c r="J110" s="20">
        <f t="shared" si="20"/>
        <v>143.67770393769567</v>
      </c>
      <c r="K110" s="3"/>
      <c r="L110" s="40" t="str">
        <f t="shared" si="21"/>
        <v>109.93,46.42</v>
      </c>
      <c r="M110" s="42" t="str">
        <f t="shared" si="22"/>
        <v>119.02,46.42</v>
      </c>
      <c r="N110" s="43" t="str">
        <f t="shared" si="23"/>
        <v>45.62,46.42</v>
      </c>
    </row>
    <row r="111" spans="1:14" ht="12.75">
      <c r="A111" s="3">
        <v>311</v>
      </c>
      <c r="B111" s="18">
        <f t="shared" si="14"/>
        <v>127.17090389410572</v>
      </c>
      <c r="C111" s="18">
        <f t="shared" si="12"/>
        <v>110.82121903197333</v>
      </c>
      <c r="D111" s="18">
        <f t="shared" si="15"/>
        <v>119.98598812826829</v>
      </c>
      <c r="E111" s="18">
        <f t="shared" si="13"/>
        <v>45.99233370230665</v>
      </c>
      <c r="F111" s="18">
        <f t="shared" si="16"/>
        <v>67.98831645973846</v>
      </c>
      <c r="G111" s="19">
        <f t="shared" si="17"/>
        <v>14521.732989344177</v>
      </c>
      <c r="H111" s="20">
        <f t="shared" si="18"/>
        <v>155.48466740461328</v>
      </c>
      <c r="I111" s="20">
        <f t="shared" si="19"/>
        <v>93.39655949197028</v>
      </c>
      <c r="J111" s="20">
        <f t="shared" si="20"/>
        <v>145.21732989344176</v>
      </c>
      <c r="K111" s="3"/>
      <c r="L111" s="40" t="str">
        <f t="shared" si="21"/>
        <v>110.82,46.70</v>
      </c>
      <c r="M111" s="42" t="str">
        <f t="shared" si="22"/>
        <v>119.99,46.70</v>
      </c>
      <c r="N111" s="43" t="str">
        <f t="shared" si="23"/>
        <v>45.99,46.70</v>
      </c>
    </row>
    <row r="112" spans="1:14" ht="12.75">
      <c r="A112" s="3">
        <v>310</v>
      </c>
      <c r="B112" s="18">
        <f t="shared" si="14"/>
        <v>126.2856205239616</v>
      </c>
      <c r="C112" s="18">
        <f t="shared" si="12"/>
        <v>111.70650240211745</v>
      </c>
      <c r="D112" s="18">
        <f t="shared" si="15"/>
        <v>120.94448326907359</v>
      </c>
      <c r="E112" s="18">
        <f t="shared" si="13"/>
        <v>46.35973850561444</v>
      </c>
      <c r="F112" s="18">
        <f t="shared" si="16"/>
        <v>68.34969036877729</v>
      </c>
      <c r="G112" s="19">
        <f t="shared" si="17"/>
        <v>14676.516113012965</v>
      </c>
      <c r="H112" s="20">
        <f t="shared" si="18"/>
        <v>156.21947701122886</v>
      </c>
      <c r="I112" s="20">
        <f t="shared" si="19"/>
        <v>93.94805560613953</v>
      </c>
      <c r="J112" s="20">
        <f t="shared" si="20"/>
        <v>146.76516113012966</v>
      </c>
      <c r="K112" s="3"/>
      <c r="L112" s="40" t="str">
        <f t="shared" si="21"/>
        <v>111.71,46.97</v>
      </c>
      <c r="M112" s="42" t="str">
        <f t="shared" si="22"/>
        <v>120.94,46.97</v>
      </c>
      <c r="N112" s="43" t="str">
        <f t="shared" si="23"/>
        <v>46.36,46.97</v>
      </c>
    </row>
    <row r="113" spans="1:14" ht="12.75">
      <c r="A113" s="3">
        <v>309</v>
      </c>
      <c r="B113" s="18">
        <f t="shared" si="14"/>
        <v>125.40578572337805</v>
      </c>
      <c r="C113" s="18">
        <f t="shared" si="12"/>
        <v>112.586337202701</v>
      </c>
      <c r="D113" s="18">
        <f t="shared" si="15"/>
        <v>121.89707925077994</v>
      </c>
      <c r="E113" s="18">
        <f t="shared" si="13"/>
        <v>46.72488207743949</v>
      </c>
      <c r="F113" s="18">
        <f t="shared" si="16"/>
        <v>68.7110642778161</v>
      </c>
      <c r="G113" s="19">
        <f t="shared" si="17"/>
        <v>14832.119764775925</v>
      </c>
      <c r="H113" s="20">
        <f t="shared" si="18"/>
        <v>156.94976415487895</v>
      </c>
      <c r="I113" s="20">
        <f t="shared" si="19"/>
        <v>94.5023386600282</v>
      </c>
      <c r="J113" s="20">
        <f t="shared" si="20"/>
        <v>148.32119764775925</v>
      </c>
      <c r="K113" s="3"/>
      <c r="L113" s="40" t="str">
        <f t="shared" si="21"/>
        <v>112.59,47.25</v>
      </c>
      <c r="M113" s="42" t="str">
        <f t="shared" si="22"/>
        <v>121.90,47.25</v>
      </c>
      <c r="N113" s="43" t="str">
        <f t="shared" si="23"/>
        <v>46.72,47.25</v>
      </c>
    </row>
    <row r="114" spans="1:14" ht="12.75">
      <c r="A114" s="3">
        <v>308</v>
      </c>
      <c r="B114" s="18">
        <f t="shared" si="14"/>
        <v>124.53134712892077</v>
      </c>
      <c r="C114" s="18">
        <f t="shared" si="12"/>
        <v>113.46077579715828</v>
      </c>
      <c r="D114" s="18">
        <f t="shared" si="15"/>
        <v>122.84383276720875</v>
      </c>
      <c r="E114" s="18">
        <f t="shared" si="13"/>
        <v>47.08778614932893</v>
      </c>
      <c r="F114" s="18">
        <f t="shared" si="16"/>
        <v>69.07243818685494</v>
      </c>
      <c r="G114" s="19">
        <f t="shared" si="17"/>
        <v>14988.543944633066</v>
      </c>
      <c r="H114" s="20">
        <f t="shared" si="18"/>
        <v>157.67557229865784</v>
      </c>
      <c r="I114" s="20">
        <f t="shared" si="19"/>
        <v>95.05939142077654</v>
      </c>
      <c r="J114" s="20">
        <f t="shared" si="20"/>
        <v>149.88543944633065</v>
      </c>
      <c r="K114" s="3"/>
      <c r="L114" s="40" t="str">
        <f t="shared" si="21"/>
        <v>113.46,47.53</v>
      </c>
      <c r="M114" s="42" t="str">
        <f t="shared" si="22"/>
        <v>122.84,47.53</v>
      </c>
      <c r="N114" s="43" t="str">
        <f t="shared" si="23"/>
        <v>47.09,47.53</v>
      </c>
    </row>
    <row r="115" spans="1:14" ht="12.75">
      <c r="A115" s="3">
        <v>307</v>
      </c>
      <c r="B115" s="18">
        <f t="shared" si="14"/>
        <v>123.66225320968633</v>
      </c>
      <c r="C115" s="18">
        <f t="shared" si="12"/>
        <v>114.32986971639272</v>
      </c>
      <c r="D115" s="18">
        <f t="shared" si="15"/>
        <v>123.78479961080147</v>
      </c>
      <c r="E115" s="18">
        <f t="shared" si="13"/>
        <v>47.44847210731811</v>
      </c>
      <c r="F115" s="18">
        <f t="shared" si="16"/>
        <v>69.43381209589377</v>
      </c>
      <c r="G115" s="19">
        <f t="shared" si="17"/>
        <v>15145.788652584386</v>
      </c>
      <c r="H115" s="20">
        <f t="shared" si="18"/>
        <v>158.3969442146362</v>
      </c>
      <c r="I115" s="20">
        <f t="shared" si="19"/>
        <v>95.61919724954444</v>
      </c>
      <c r="J115" s="20">
        <f t="shared" si="20"/>
        <v>151.45788652584386</v>
      </c>
      <c r="K115" s="3"/>
      <c r="L115" s="40" t="str">
        <f t="shared" si="21"/>
        <v>114.33,47.81</v>
      </c>
      <c r="M115" s="42" t="str">
        <f t="shared" si="22"/>
        <v>123.78,47.81</v>
      </c>
      <c r="N115" s="43" t="str">
        <f t="shared" si="23"/>
        <v>47.45,47.81</v>
      </c>
    </row>
    <row r="116" spans="1:14" ht="12.75">
      <c r="A116" s="3">
        <v>306</v>
      </c>
      <c r="B116" s="18">
        <f t="shared" si="14"/>
        <v>122.798453250139</v>
      </c>
      <c r="C116" s="18">
        <f t="shared" si="12"/>
        <v>115.19366967594004</v>
      </c>
      <c r="D116" s="18">
        <f t="shared" si="15"/>
        <v>124.72003469120193</v>
      </c>
      <c r="E116" s="18">
        <f t="shared" si="13"/>
        <v>47.80696099905352</v>
      </c>
      <c r="F116" s="18">
        <f t="shared" si="16"/>
        <v>69.7951860049326</v>
      </c>
      <c r="G116" s="19">
        <f t="shared" si="17"/>
        <v>15303.85388862988</v>
      </c>
      <c r="H116" s="20">
        <f t="shared" si="18"/>
        <v>159.11392199810703</v>
      </c>
      <c r="I116" s="20">
        <f t="shared" si="19"/>
        <v>96.18174007936244</v>
      </c>
      <c r="J116" s="20">
        <f t="shared" si="20"/>
        <v>153.03853888629882</v>
      </c>
      <c r="K116" s="3"/>
      <c r="L116" s="40" t="str">
        <f t="shared" si="21"/>
        <v>115.19,48.09</v>
      </c>
      <c r="M116" s="42" t="str">
        <f t="shared" si="22"/>
        <v>124.72,48.09</v>
      </c>
      <c r="N116" s="43" t="str">
        <f t="shared" si="23"/>
        <v>47.81,48.09</v>
      </c>
    </row>
    <row r="117" spans="1:14" ht="12.75">
      <c r="A117" s="3">
        <v>305</v>
      </c>
      <c r="B117" s="18">
        <f t="shared" si="14"/>
        <v>121.93989733339308</v>
      </c>
      <c r="C117" s="18">
        <f t="shared" si="12"/>
        <v>116.05222559268597</v>
      </c>
      <c r="D117" s="18">
        <f t="shared" si="15"/>
        <v>125.64959205335664</v>
      </c>
      <c r="E117" s="18">
        <f t="shared" si="13"/>
        <v>48.163273540730906</v>
      </c>
      <c r="F117" s="18">
        <f t="shared" si="16"/>
        <v>70.15655991397144</v>
      </c>
      <c r="G117" s="19">
        <f t="shared" si="17"/>
        <v>15462.739652769555</v>
      </c>
      <c r="H117" s="20">
        <f t="shared" si="18"/>
        <v>159.8265470814618</v>
      </c>
      <c r="I117" s="20">
        <f t="shared" si="19"/>
        <v>96.74700439400952</v>
      </c>
      <c r="J117" s="20">
        <f t="shared" si="20"/>
        <v>154.62739652769554</v>
      </c>
      <c r="K117" s="3"/>
      <c r="L117" s="40" t="str">
        <f t="shared" si="21"/>
        <v>116.05,48.37</v>
      </c>
      <c r="M117" s="42" t="str">
        <f t="shared" si="22"/>
        <v>125.65,48.37</v>
      </c>
      <c r="N117" s="43" t="str">
        <f t="shared" si="23"/>
        <v>48.16,48.37</v>
      </c>
    </row>
    <row r="118" spans="1:14" ht="12.75">
      <c r="A118" s="3">
        <v>304</v>
      </c>
      <c r="B118" s="18">
        <f t="shared" si="14"/>
        <v>121.08653632492496</v>
      </c>
      <c r="C118" s="18">
        <f t="shared" si="12"/>
        <v>116.90558660115408</v>
      </c>
      <c r="D118" s="18">
        <f t="shared" si="15"/>
        <v>126.57352489514972</v>
      </c>
      <c r="E118" s="18">
        <f t="shared" si="13"/>
        <v>48.51743012385493</v>
      </c>
      <c r="F118" s="18">
        <f t="shared" si="16"/>
        <v>70.51793382301027</v>
      </c>
      <c r="G118" s="19">
        <f t="shared" si="17"/>
        <v>15622.445945003403</v>
      </c>
      <c r="H118" s="20">
        <f t="shared" si="18"/>
        <v>160.53486024770984</v>
      </c>
      <c r="I118" s="20">
        <f t="shared" si="19"/>
        <v>97.31497520786155</v>
      </c>
      <c r="J118" s="20">
        <f t="shared" si="20"/>
        <v>156.22445945003403</v>
      </c>
      <c r="K118" s="3"/>
      <c r="L118" s="40" t="str">
        <f t="shared" si="21"/>
        <v>116.91,48.66</v>
      </c>
      <c r="M118" s="42" t="str">
        <f t="shared" si="22"/>
        <v>126.57,48.66</v>
      </c>
      <c r="N118" s="43" t="str">
        <f t="shared" si="23"/>
        <v>48.52,48.66</v>
      </c>
    </row>
    <row r="119" spans="1:14" ht="12.75">
      <c r="A119" s="3">
        <v>303</v>
      </c>
      <c r="B119" s="18">
        <f t="shared" si="14"/>
        <v>120.23832185670364</v>
      </c>
      <c r="C119" s="18">
        <f t="shared" si="12"/>
        <v>117.75380106937541</v>
      </c>
      <c r="D119" s="18">
        <f t="shared" si="15"/>
        <v>127.49188558458471</v>
      </c>
      <c r="E119" s="18">
        <f t="shared" si="13"/>
        <v>48.869450821825275</v>
      </c>
      <c r="F119" s="18">
        <f t="shared" si="16"/>
        <v>70.8793077320491</v>
      </c>
      <c r="G119" s="19">
        <f t="shared" si="17"/>
        <v>15782.97276533143</v>
      </c>
      <c r="H119" s="20">
        <f t="shared" si="18"/>
        <v>161.23890164365054</v>
      </c>
      <c r="I119" s="20">
        <f t="shared" si="19"/>
        <v>97.88563804666025</v>
      </c>
      <c r="J119" s="20">
        <f t="shared" si="20"/>
        <v>157.82972765331428</v>
      </c>
      <c r="K119" s="3"/>
      <c r="L119" s="40" t="str">
        <f t="shared" si="21"/>
        <v>117.75,48.94</v>
      </c>
      <c r="M119" s="42" t="str">
        <f t="shared" si="22"/>
        <v>127.49,48.94</v>
      </c>
      <c r="N119" s="43" t="str">
        <f t="shared" si="23"/>
        <v>48.87,48.94</v>
      </c>
    </row>
    <row r="120" spans="1:14" ht="12.75">
      <c r="A120" s="3">
        <v>302</v>
      </c>
      <c r="B120" s="18">
        <f t="shared" si="14"/>
        <v>119.39520631172522</v>
      </c>
      <c r="C120" s="18">
        <f t="shared" si="12"/>
        <v>118.59691661435383</v>
      </c>
      <c r="D120" s="18">
        <f t="shared" si="15"/>
        <v>128.40472567652913</v>
      </c>
      <c r="E120" s="18">
        <f t="shared" si="13"/>
        <v>49.21935539635501</v>
      </c>
      <c r="F120" s="18">
        <f t="shared" si="16"/>
        <v>71.24068164108793</v>
      </c>
      <c r="G120" s="19">
        <f t="shared" si="17"/>
        <v>15944.320113753633</v>
      </c>
      <c r="H120" s="20">
        <f t="shared" si="18"/>
        <v>161.93871079271</v>
      </c>
      <c r="I120" s="20">
        <f t="shared" si="19"/>
        <v>98.45897892915298</v>
      </c>
      <c r="J120" s="20">
        <f t="shared" si="20"/>
        <v>159.4432011375363</v>
      </c>
      <c r="K120" s="3"/>
      <c r="L120" s="40" t="str">
        <f t="shared" si="21"/>
        <v>118.60,49.23</v>
      </c>
      <c r="M120" s="42" t="str">
        <f t="shared" si="22"/>
        <v>128.40,49.23</v>
      </c>
      <c r="N120" s="43" t="str">
        <f t="shared" si="23"/>
        <v>49.22,49.23</v>
      </c>
    </row>
    <row r="121" spans="1:14" ht="12.75">
      <c r="A121" s="3">
        <v>301</v>
      </c>
      <c r="B121" s="18">
        <f t="shared" si="14"/>
        <v>118.55714280894068</v>
      </c>
      <c r="C121" s="18">
        <f t="shared" si="12"/>
        <v>119.43498011713837</v>
      </c>
      <c r="D121" s="18">
        <f t="shared" si="15"/>
        <v>129.3120959290331</v>
      </c>
      <c r="E121" s="18">
        <f t="shared" si="13"/>
        <v>49.5671633037258</v>
      </c>
      <c r="F121" s="18">
        <f t="shared" si="16"/>
        <v>71.60205555012675</v>
      </c>
      <c r="G121" s="19">
        <f t="shared" si="17"/>
        <v>16106.487990270005</v>
      </c>
      <c r="H121" s="20">
        <f t="shared" si="18"/>
        <v>162.63432660745158</v>
      </c>
      <c r="I121" s="20">
        <f t="shared" si="19"/>
        <v>99.03498434955881</v>
      </c>
      <c r="J121" s="20">
        <f t="shared" si="20"/>
        <v>161.06487990270003</v>
      </c>
      <c r="K121" s="3"/>
      <c r="L121" s="40" t="str">
        <f t="shared" si="21"/>
        <v>119.43,49.52</v>
      </c>
      <c r="M121" s="42" t="str">
        <f t="shared" si="22"/>
        <v>129.31,49.52</v>
      </c>
      <c r="N121" s="43" t="str">
        <f t="shared" si="23"/>
        <v>49.57,49.52</v>
      </c>
    </row>
    <row r="122" spans="1:14" ht="12.75">
      <c r="A122" s="3">
        <v>300</v>
      </c>
      <c r="B122" s="18">
        <f t="shared" si="14"/>
        <v>117.72408518856398</v>
      </c>
      <c r="C122" s="18">
        <f t="shared" si="12"/>
        <v>120.26803773751507</v>
      </c>
      <c r="D122" s="18">
        <f t="shared" si="15"/>
        <v>130.2140463192363</v>
      </c>
      <c r="E122" s="18">
        <f t="shared" si="13"/>
        <v>49.91289370088522</v>
      </c>
      <c r="F122" s="18">
        <f t="shared" si="16"/>
        <v>71.96342945916558</v>
      </c>
      <c r="G122" s="19">
        <f t="shared" si="17"/>
        <v>16269.47639488056</v>
      </c>
      <c r="H122" s="20">
        <f t="shared" si="18"/>
        <v>163.3257874017704</v>
      </c>
      <c r="I122" s="20">
        <f t="shared" si="19"/>
        <v>99.61364126081784</v>
      </c>
      <c r="J122" s="20">
        <f t="shared" si="20"/>
        <v>162.6947639488056</v>
      </c>
      <c r="K122" s="3"/>
      <c r="L122" s="40" t="str">
        <f t="shared" si="21"/>
        <v>120.27,49.81</v>
      </c>
      <c r="M122" s="42" t="str">
        <f t="shared" si="22"/>
        <v>130.21,49.81</v>
      </c>
      <c r="N122" s="43" t="str">
        <f t="shared" si="23"/>
        <v>49.91,49.81</v>
      </c>
    </row>
    <row r="123" spans="1:14" ht="12.75">
      <c r="A123" s="3">
        <v>299</v>
      </c>
      <c r="B123" s="18">
        <f t="shared" si="14"/>
        <v>116.89598799774976</v>
      </c>
      <c r="C123" s="18">
        <f t="shared" si="12"/>
        <v>121.09613492832929</v>
      </c>
      <c r="D123" s="18">
        <f t="shared" si="15"/>
        <v>131.11062605887463</v>
      </c>
      <c r="E123" s="18">
        <f t="shared" si="13"/>
        <v>50.256565451390706</v>
      </c>
      <c r="F123" s="18">
        <f t="shared" si="16"/>
        <v>72.32480336820441</v>
      </c>
      <c r="G123" s="19">
        <f t="shared" si="17"/>
        <v>16433.285327585294</v>
      </c>
      <c r="H123" s="20">
        <f t="shared" si="18"/>
        <v>164.0131309027814</v>
      </c>
      <c r="I123" s="20">
        <f t="shared" si="19"/>
        <v>100.19493705858287</v>
      </c>
      <c r="J123" s="20">
        <f t="shared" si="20"/>
        <v>164.33285327585293</v>
      </c>
      <c r="K123" s="3"/>
      <c r="L123" s="40" t="str">
        <f t="shared" si="21"/>
        <v>121.10,50.10</v>
      </c>
      <c r="M123" s="42" t="str">
        <f t="shared" si="22"/>
        <v>131.11,50.10</v>
      </c>
      <c r="N123" s="43" t="str">
        <f t="shared" si="23"/>
        <v>50.26,50.10</v>
      </c>
    </row>
    <row r="124" spans="1:14" ht="12.75">
      <c r="A124" s="3">
        <v>298</v>
      </c>
      <c r="B124" s="18">
        <f t="shared" si="14"/>
        <v>116.07280647662895</v>
      </c>
      <c r="C124" s="18">
        <f t="shared" si="12"/>
        <v>121.9193164494501</v>
      </c>
      <c r="D124" s="18">
        <f t="shared" si="15"/>
        <v>132.00188360939944</v>
      </c>
      <c r="E124" s="18">
        <f t="shared" si="13"/>
        <v>50.59819713120499</v>
      </c>
      <c r="F124" s="18">
        <f t="shared" si="16"/>
        <v>72.68617727724325</v>
      </c>
      <c r="G124" s="19">
        <f t="shared" si="17"/>
        <v>16597.914788384205</v>
      </c>
      <c r="H124" s="20">
        <f t="shared" si="18"/>
        <v>164.69639426240997</v>
      </c>
      <c r="I124" s="20">
        <f t="shared" si="19"/>
        <v>100.77885956591635</v>
      </c>
      <c r="J124" s="20">
        <f t="shared" si="20"/>
        <v>165.97914788384205</v>
      </c>
      <c r="K124" s="3"/>
      <c r="L124" s="40" t="str">
        <f t="shared" si="21"/>
        <v>121.92,50.39</v>
      </c>
      <c r="M124" s="42" t="str">
        <f t="shared" si="22"/>
        <v>132.00,50.39</v>
      </c>
      <c r="N124" s="43" t="str">
        <f t="shared" si="23"/>
        <v>50.60,50.39</v>
      </c>
    </row>
    <row r="125" spans="1:14" ht="12.75">
      <c r="A125" s="3">
        <v>297</v>
      </c>
      <c r="B125" s="18">
        <f t="shared" si="14"/>
        <v>115.25449654469222</v>
      </c>
      <c r="C125" s="18">
        <f t="shared" si="12"/>
        <v>122.73762638138683</v>
      </c>
      <c r="D125" s="18">
        <f t="shared" si="15"/>
        <v>132.88786669672027</v>
      </c>
      <c r="E125" s="18">
        <f t="shared" si="13"/>
        <v>50.937807034347166</v>
      </c>
      <c r="F125" s="18">
        <f t="shared" si="16"/>
        <v>73.04755118628208</v>
      </c>
      <c r="G125" s="19">
        <f t="shared" si="17"/>
        <v>16763.364777277293</v>
      </c>
      <c r="H125" s="20">
        <f t="shared" si="18"/>
        <v>165.37561406869432</v>
      </c>
      <c r="I125" s="20">
        <f t="shared" si="19"/>
        <v>101.36539701865637</v>
      </c>
      <c r="J125" s="20">
        <f t="shared" si="20"/>
        <v>167.63364777277292</v>
      </c>
      <c r="K125" s="3"/>
      <c r="L125" s="40" t="str">
        <f t="shared" si="21"/>
        <v>122.74,50.68</v>
      </c>
      <c r="M125" s="42" t="str">
        <f t="shared" si="22"/>
        <v>132.89,50.68</v>
      </c>
      <c r="N125" s="43" t="str">
        <f t="shared" si="23"/>
        <v>50.94,50.68</v>
      </c>
    </row>
    <row r="126" spans="1:14" ht="12.75">
      <c r="A126" s="3">
        <v>296</v>
      </c>
      <c r="B126" s="18">
        <f t="shared" si="14"/>
        <v>114.44101478751102</v>
      </c>
      <c r="C126" s="18">
        <f t="shared" si="12"/>
        <v>123.55110813856803</v>
      </c>
      <c r="D126" s="18">
        <f t="shared" si="15"/>
        <v>133.7686223255818</v>
      </c>
      <c r="E126" s="18">
        <f t="shared" si="13"/>
        <v>51.27541317840359</v>
      </c>
      <c r="F126" s="18">
        <f t="shared" si="16"/>
        <v>73.40892509532091</v>
      </c>
      <c r="G126" s="19">
        <f t="shared" si="17"/>
        <v>16929.635294264554</v>
      </c>
      <c r="H126" s="20">
        <f t="shared" si="18"/>
        <v>166.05082635680716</v>
      </c>
      <c r="I126" s="20">
        <f t="shared" si="19"/>
        <v>101.95453805141833</v>
      </c>
      <c r="J126" s="20">
        <f t="shared" si="20"/>
        <v>169.29635294264554</v>
      </c>
      <c r="K126" s="3"/>
      <c r="L126" s="40" t="str">
        <f t="shared" si="21"/>
        <v>123.55,50.98</v>
      </c>
      <c r="M126" s="42" t="str">
        <f t="shared" si="22"/>
        <v>133.77,50.98</v>
      </c>
      <c r="N126" s="43" t="str">
        <f t="shared" si="23"/>
        <v>51.28,50.98</v>
      </c>
    </row>
    <row r="127" spans="1:14" ht="12.75">
      <c r="A127" s="3">
        <v>295</v>
      </c>
      <c r="B127" s="18">
        <f t="shared" si="14"/>
        <v>113.63231844378569</v>
      </c>
      <c r="C127" s="18">
        <f t="shared" si="12"/>
        <v>124.35980448229336</v>
      </c>
      <c r="D127" s="18">
        <f t="shared" si="15"/>
        <v>134.64419679358693</v>
      </c>
      <c r="E127" s="18">
        <f t="shared" si="13"/>
        <v>51.611033309903135</v>
      </c>
      <c r="F127" s="18">
        <f t="shared" si="16"/>
        <v>73.77029900435974</v>
      </c>
      <c r="G127" s="19">
        <f t="shared" si="17"/>
        <v>17096.726339345998</v>
      </c>
      <c r="H127" s="20">
        <f t="shared" si="18"/>
        <v>166.72206661980624</v>
      </c>
      <c r="I127" s="20">
        <f t="shared" si="19"/>
        <v>102.54627168420033</v>
      </c>
      <c r="J127" s="20">
        <f t="shared" si="20"/>
        <v>170.96726339345997</v>
      </c>
      <c r="K127" s="3"/>
      <c r="L127" s="40" t="str">
        <f t="shared" si="21"/>
        <v>124.36,51.27</v>
      </c>
      <c r="M127" s="42" t="str">
        <f t="shared" si="22"/>
        <v>134.64,51.27</v>
      </c>
      <c r="N127" s="43" t="str">
        <f t="shared" si="23"/>
        <v>51.61,51.27</v>
      </c>
    </row>
    <row r="128" spans="1:14" ht="12.75">
      <c r="A128" s="3">
        <v>294</v>
      </c>
      <c r="B128" s="18">
        <f t="shared" si="14"/>
        <v>112.82836539271165</v>
      </c>
      <c r="C128" s="18">
        <f t="shared" si="12"/>
        <v>125.1637575333674</v>
      </c>
      <c r="D128" s="18">
        <f t="shared" si="15"/>
        <v>135.51463570487542</v>
      </c>
      <c r="E128" s="18">
        <f t="shared" si="13"/>
        <v>51.94468490956039</v>
      </c>
      <c r="F128" s="18">
        <f t="shared" si="16"/>
        <v>74.13167291339857</v>
      </c>
      <c r="G128" s="19">
        <f t="shared" si="17"/>
        <v>17264.63791252161</v>
      </c>
      <c r="H128" s="20">
        <f t="shared" si="18"/>
        <v>167.38936981912076</v>
      </c>
      <c r="I128" s="20">
        <f t="shared" si="19"/>
        <v>103.14058730956215</v>
      </c>
      <c r="J128" s="20">
        <f t="shared" si="20"/>
        <v>172.64637912521613</v>
      </c>
      <c r="K128" s="3"/>
      <c r="L128" s="40" t="str">
        <f t="shared" si="21"/>
        <v>125.16,51.57</v>
      </c>
      <c r="M128" s="42" t="str">
        <f t="shared" si="22"/>
        <v>135.51,51.57</v>
      </c>
      <c r="N128" s="43" t="str">
        <f t="shared" si="23"/>
        <v>51.94,51.57</v>
      </c>
    </row>
    <row r="129" spans="1:14" ht="12.75">
      <c r="A129" s="3">
        <v>293</v>
      </c>
      <c r="B129" s="18">
        <f t="shared" si="14"/>
        <v>112.02911414165428</v>
      </c>
      <c r="C129" s="18">
        <f t="shared" si="12"/>
        <v>125.96300878442477</v>
      </c>
      <c r="D129" s="18">
        <f t="shared" si="15"/>
        <v>136.3799839834682</v>
      </c>
      <c r="E129" s="18">
        <f t="shared" si="13"/>
        <v>52.276385197390745</v>
      </c>
      <c r="F129" s="18">
        <f t="shared" si="16"/>
        <v>74.49304682243739</v>
      </c>
      <c r="G129" s="19">
        <f t="shared" si="17"/>
        <v>17433.3700137914</v>
      </c>
      <c r="H129" s="20">
        <f t="shared" si="18"/>
        <v>168.05277039478148</v>
      </c>
      <c r="I129" s="20">
        <f t="shared" si="19"/>
        <v>103.73747468035049</v>
      </c>
      <c r="J129" s="20">
        <f t="shared" si="20"/>
        <v>174.33370013791398</v>
      </c>
      <c r="K129" s="3"/>
      <c r="L129" s="40" t="str">
        <f t="shared" si="21"/>
        <v>125.96,51.87</v>
      </c>
      <c r="M129" s="42" t="str">
        <f t="shared" si="22"/>
        <v>136.38,51.87</v>
      </c>
      <c r="N129" s="43" t="str">
        <f t="shared" si="23"/>
        <v>52.28,51.87</v>
      </c>
    </row>
    <row r="130" spans="1:14" ht="12.75">
      <c r="A130" s="3">
        <v>292</v>
      </c>
      <c r="B130" s="18">
        <f t="shared" si="14"/>
        <v>111.23452381412301</v>
      </c>
      <c r="C130" s="18">
        <f t="shared" si="12"/>
        <v>126.75759911195604</v>
      </c>
      <c r="D130" s="18">
        <f t="shared" si="15"/>
        <v>137.2402858862879</v>
      </c>
      <c r="E130" s="18">
        <f t="shared" si="13"/>
        <v>52.606151137701325</v>
      </c>
      <c r="F130" s="18">
        <f t="shared" si="16"/>
        <v>74.85442073147622</v>
      </c>
      <c r="G130" s="19">
        <f t="shared" si="17"/>
        <v>17602.92264315537</v>
      </c>
      <c r="H130" s="20">
        <f t="shared" si="18"/>
        <v>168.71230227540264</v>
      </c>
      <c r="I130" s="20">
        <f t="shared" si="19"/>
        <v>104.33692389794258</v>
      </c>
      <c r="J130" s="20">
        <f t="shared" si="20"/>
        <v>176.0292264315537</v>
      </c>
      <c r="K130" s="3"/>
      <c r="L130" s="40" t="str">
        <f t="shared" si="21"/>
        <v>126.76,52.17</v>
      </c>
      <c r="M130" s="42" t="str">
        <f t="shared" si="22"/>
        <v>137.24,52.17</v>
      </c>
      <c r="N130" s="43" t="str">
        <f t="shared" si="23"/>
        <v>52.61,52.17</v>
      </c>
    </row>
    <row r="131" spans="1:14" ht="12.75">
      <c r="A131" s="3">
        <v>291</v>
      </c>
      <c r="B131" s="18">
        <f t="shared" si="14"/>
        <v>110.44455413803732</v>
      </c>
      <c r="C131" s="18">
        <f t="shared" si="12"/>
        <v>127.54756878804173</v>
      </c>
      <c r="D131" s="18">
        <f t="shared" si="15"/>
        <v>138.0955850158631</v>
      </c>
      <c r="E131" s="18">
        <f t="shared" si="13"/>
        <v>52.93399944396074</v>
      </c>
      <c r="F131" s="18">
        <f t="shared" si="16"/>
        <v>75.21579464051506</v>
      </c>
      <c r="G131" s="19">
        <f t="shared" si="17"/>
        <v>17773.29580061352</v>
      </c>
      <c r="H131" s="20">
        <f t="shared" si="18"/>
        <v>169.36799888792146</v>
      </c>
      <c r="I131" s="20">
        <f t="shared" si="19"/>
        <v>104.93892540098393</v>
      </c>
      <c r="J131" s="20">
        <f t="shared" si="20"/>
        <v>177.7329580061352</v>
      </c>
      <c r="K131" s="3"/>
      <c r="L131" s="40" t="str">
        <f t="shared" si="21"/>
        <v>127.55,52.47</v>
      </c>
      <c r="M131" s="42" t="str">
        <f t="shared" si="22"/>
        <v>138.10,52.47</v>
      </c>
      <c r="N131" s="43" t="str">
        <f t="shared" si="23"/>
        <v>52.93,52.47</v>
      </c>
    </row>
    <row r="132" spans="1:14" ht="12.75">
      <c r="A132" s="3">
        <v>290</v>
      </c>
      <c r="B132" s="18">
        <f t="shared" si="14"/>
        <v>109.65916543427468</v>
      </c>
      <c r="C132" s="18">
        <f t="shared" si="12"/>
        <v>128.33295749180436</v>
      </c>
      <c r="D132" s="18">
        <f t="shared" si="15"/>
        <v>138.9459243327276</v>
      </c>
      <c r="E132" s="18">
        <f t="shared" si="13"/>
        <v>53.259946583551866</v>
      </c>
      <c r="F132" s="18">
        <f t="shared" si="16"/>
        <v>75.57716854955389</v>
      </c>
      <c r="G132" s="19">
        <f t="shared" si="17"/>
        <v>17944.489486165843</v>
      </c>
      <c r="H132" s="20">
        <f t="shared" si="18"/>
        <v>170.0198931671037</v>
      </c>
      <c r="I132" s="20">
        <f t="shared" si="19"/>
        <v>105.54346995459606</v>
      </c>
      <c r="J132" s="20">
        <f t="shared" si="20"/>
        <v>179.44489486165844</v>
      </c>
      <c r="K132" s="3"/>
      <c r="L132" s="40" t="str">
        <f t="shared" si="21"/>
        <v>128.33,52.77</v>
      </c>
      <c r="M132" s="42" t="str">
        <f t="shared" si="22"/>
        <v>138.95,52.77</v>
      </c>
      <c r="N132" s="43" t="str">
        <f t="shared" si="23"/>
        <v>53.26,52.77</v>
      </c>
    </row>
    <row r="133" spans="1:14" ht="12.75">
      <c r="A133" s="3">
        <v>289</v>
      </c>
      <c r="B133" s="18">
        <f t="shared" si="14"/>
        <v>108.87831860549323</v>
      </c>
      <c r="C133" s="18">
        <f t="shared" si="12"/>
        <v>129.1138043205858</v>
      </c>
      <c r="D133" s="18">
        <f t="shared" si="15"/>
        <v>139.79134616752205</v>
      </c>
      <c r="E133" s="18">
        <f t="shared" si="13"/>
        <v>53.58400878241058</v>
      </c>
      <c r="F133" s="18">
        <f t="shared" si="16"/>
        <v>75.93854245859272</v>
      </c>
      <c r="G133" s="19">
        <f t="shared" si="17"/>
        <v>18116.50369981234</v>
      </c>
      <c r="H133" s="20">
        <f t="shared" si="18"/>
        <v>170.66801756482113</v>
      </c>
      <c r="I133" s="20">
        <f t="shared" si="19"/>
        <v>106.15054864003176</v>
      </c>
      <c r="J133" s="20">
        <f t="shared" si="20"/>
        <v>181.16503699812338</v>
      </c>
      <c r="K133" s="3"/>
      <c r="L133" s="40" t="str">
        <f t="shared" si="21"/>
        <v>129.11,53.08</v>
      </c>
      <c r="M133" s="42" t="str">
        <f t="shared" si="22"/>
        <v>139.79,53.08</v>
      </c>
      <c r="N133" s="43" t="str">
        <f t="shared" si="23"/>
        <v>53.58,53.08</v>
      </c>
    </row>
    <row r="134" spans="1:14" ht="12.75">
      <c r="A134" s="3">
        <v>288</v>
      </c>
      <c r="B134" s="18">
        <f t="shared" si="14"/>
        <v>108.1019751252218</v>
      </c>
      <c r="C134" s="18">
        <f t="shared" si="12"/>
        <v>129.89014780085725</v>
      </c>
      <c r="D134" s="18">
        <f t="shared" si="15"/>
        <v>140.63189223280608</v>
      </c>
      <c r="E134" s="18">
        <f t="shared" si="13"/>
        <v>53.90620202955355</v>
      </c>
      <c r="F134" s="18">
        <f t="shared" si="16"/>
        <v>76.29991636763155</v>
      </c>
      <c r="G134" s="19">
        <f t="shared" si="17"/>
        <v>18289.33844155302</v>
      </c>
      <c r="H134" s="20">
        <f t="shared" si="18"/>
        <v>171.31240405910708</v>
      </c>
      <c r="I134" s="20">
        <f t="shared" si="19"/>
        <v>106.76015284475687</v>
      </c>
      <c r="J134" s="20">
        <f t="shared" si="20"/>
        <v>182.8933844155302</v>
      </c>
      <c r="K134" s="3"/>
      <c r="L134" s="40" t="str">
        <f t="shared" si="21"/>
        <v>129.89,53.38</v>
      </c>
      <c r="M134" s="42" t="str">
        <f t="shared" si="22"/>
        <v>140.63,53.38</v>
      </c>
      <c r="N134" s="43" t="str">
        <f t="shared" si="23"/>
        <v>53.91,53.38</v>
      </c>
    </row>
    <row r="135" spans="1:14" ht="12.75">
      <c r="A135" s="3">
        <v>287</v>
      </c>
      <c r="B135" s="18">
        <f t="shared" si="14"/>
        <v>107.33009702720838</v>
      </c>
      <c r="C135" s="18">
        <f t="shared" si="12"/>
        <v>130.66202589887067</v>
      </c>
      <c r="D135" s="18">
        <f t="shared" si="15"/>
        <v>141.46760363459086</v>
      </c>
      <c r="E135" s="18">
        <f t="shared" si="13"/>
        <v>54.22654208149876</v>
      </c>
      <c r="F135" s="18">
        <f t="shared" si="16"/>
        <v>76.66129027667039</v>
      </c>
      <c r="G135" s="19">
        <f t="shared" si="17"/>
        <v>18462.993711387873</v>
      </c>
      <c r="H135" s="20">
        <f t="shared" si="18"/>
        <v>171.9530841629975</v>
      </c>
      <c r="I135" s="20">
        <f t="shared" si="19"/>
        <v>107.37227425293786</v>
      </c>
      <c r="J135" s="20">
        <f t="shared" si="20"/>
        <v>184.62993711387873</v>
      </c>
      <c r="K135" s="3"/>
      <c r="L135" s="40" t="str">
        <f t="shared" si="21"/>
        <v>130.66,53.69</v>
      </c>
      <c r="M135" s="42" t="str">
        <f t="shared" si="22"/>
        <v>141.47,53.69</v>
      </c>
      <c r="N135" s="43" t="str">
        <f t="shared" si="23"/>
        <v>54.23,53.69</v>
      </c>
    </row>
    <row r="136" spans="1:14" ht="12.75">
      <c r="A136" s="3">
        <v>286</v>
      </c>
      <c r="B136" s="18">
        <f t="shared" si="14"/>
        <v>106.56264689502149</v>
      </c>
      <c r="C136" s="18">
        <f t="shared" si="12"/>
        <v>131.42947603105756</v>
      </c>
      <c r="D136" s="18">
        <f t="shared" si="15"/>
        <v>142.29852088359755</v>
      </c>
      <c r="E136" s="18">
        <f t="shared" si="13"/>
        <v>54.54504446658113</v>
      </c>
      <c r="F136" s="18">
        <f t="shared" si="16"/>
        <v>77.02266418570922</v>
      </c>
      <c r="G136" s="19">
        <f t="shared" si="17"/>
        <v>18637.469509316907</v>
      </c>
      <c r="H136" s="20">
        <f t="shared" si="18"/>
        <v>172.59008893316224</v>
      </c>
      <c r="I136" s="20">
        <f t="shared" si="19"/>
        <v>107.98690483631717</v>
      </c>
      <c r="J136" s="20">
        <f t="shared" si="20"/>
        <v>186.37469509316907</v>
      </c>
      <c r="K136" s="3"/>
      <c r="L136" s="40" t="str">
        <f t="shared" si="21"/>
        <v>131.43,53.99</v>
      </c>
      <c r="M136" s="42" t="str">
        <f t="shared" si="22"/>
        <v>142.30,53.99</v>
      </c>
      <c r="N136" s="43" t="str">
        <f t="shared" si="23"/>
        <v>54.55,53.99</v>
      </c>
    </row>
    <row r="137" spans="1:14" ht="12.75">
      <c r="A137" s="3">
        <v>285</v>
      </c>
      <c r="B137" s="18">
        <f t="shared" si="14"/>
        <v>105.79958785189586</v>
      </c>
      <c r="C137" s="18">
        <f t="shared" si="12"/>
        <v>132.19253507418318</v>
      </c>
      <c r="D137" s="18">
        <f t="shared" si="15"/>
        <v>143.1246839062514</v>
      </c>
      <c r="E137" s="18">
        <f t="shared" si="13"/>
        <v>54.86172448916662</v>
      </c>
      <c r="F137" s="18">
        <f t="shared" si="16"/>
        <v>77.38403809474805</v>
      </c>
      <c r="G137" s="19">
        <f t="shared" si="17"/>
        <v>18812.765835340113</v>
      </c>
      <c r="H137" s="20">
        <f t="shared" si="18"/>
        <v>173.2234489783332</v>
      </c>
      <c r="I137" s="20">
        <f t="shared" si="19"/>
        <v>108.60403684545741</v>
      </c>
      <c r="J137" s="20">
        <f t="shared" si="20"/>
        <v>188.12765835340113</v>
      </c>
      <c r="K137" s="3"/>
      <c r="L137" s="40" t="str">
        <f t="shared" si="21"/>
        <v>132.19,54.30</v>
      </c>
      <c r="M137" s="42" t="str">
        <f t="shared" si="22"/>
        <v>143.12,54.30</v>
      </c>
      <c r="N137" s="43" t="str">
        <f t="shared" si="23"/>
        <v>54.86,54.30</v>
      </c>
    </row>
    <row r="138" spans="1:14" ht="12.75">
      <c r="A138" s="3">
        <v>284</v>
      </c>
      <c r="B138" s="18">
        <f t="shared" si="14"/>
        <v>105.04088355081635</v>
      </c>
      <c r="C138" s="18">
        <f t="shared" si="12"/>
        <v>132.9512393752627</v>
      </c>
      <c r="D138" s="18">
        <f t="shared" si="15"/>
        <v>143.94613205541793</v>
      </c>
      <c r="E138" s="18">
        <f t="shared" si="13"/>
        <v>55.17659723376761</v>
      </c>
      <c r="F138" s="18">
        <f t="shared" si="16"/>
        <v>77.74541200378687</v>
      </c>
      <c r="G138" s="19">
        <f t="shared" si="17"/>
        <v>18988.88268945749</v>
      </c>
      <c r="H138" s="20">
        <f t="shared" si="18"/>
        <v>173.8531944675352</v>
      </c>
      <c r="I138" s="20">
        <f t="shared" si="19"/>
        <v>109.22366280133791</v>
      </c>
      <c r="J138" s="20">
        <f t="shared" si="20"/>
        <v>189.8888268945749</v>
      </c>
      <c r="K138" s="3"/>
      <c r="L138" s="40" t="str">
        <f t="shared" si="21"/>
        <v>132.95,54.61</v>
      </c>
      <c r="M138" s="42" t="str">
        <f t="shared" si="22"/>
        <v>143.95,54.61</v>
      </c>
      <c r="N138" s="43" t="str">
        <f t="shared" si="23"/>
        <v>55.18,54.61</v>
      </c>
    </row>
    <row r="139" spans="1:14" ht="12.75">
      <c r="A139" s="3">
        <v>283</v>
      </c>
      <c r="B139" s="18">
        <f t="shared" si="14"/>
        <v>104.28649816483366</v>
      </c>
      <c r="C139" s="18">
        <f t="shared" si="12"/>
        <v>133.7056247612454</v>
      </c>
      <c r="D139" s="18">
        <f t="shared" si="15"/>
        <v>144.762904120888</v>
      </c>
      <c r="E139" s="18">
        <f t="shared" si="13"/>
        <v>55.48967756906196</v>
      </c>
      <c r="F139" s="18">
        <f t="shared" si="16"/>
        <v>78.1067859128257</v>
      </c>
      <c r="G139" s="19">
        <f t="shared" si="17"/>
        <v>19165.82007166905</v>
      </c>
      <c r="H139" s="20">
        <f t="shared" si="18"/>
        <v>174.4793551381239</v>
      </c>
      <c r="I139" s="20">
        <f t="shared" si="19"/>
        <v>109.84577548728744</v>
      </c>
      <c r="J139" s="20">
        <f t="shared" si="20"/>
        <v>191.65820071669052</v>
      </c>
      <c r="K139" s="3"/>
      <c r="L139" s="40" t="str">
        <f t="shared" si="21"/>
        <v>133.71,54.92</v>
      </c>
      <c r="M139" s="42" t="str">
        <f t="shared" si="22"/>
        <v>144.76,54.92</v>
      </c>
      <c r="N139" s="43" t="str">
        <f t="shared" si="23"/>
        <v>55.49,54.92</v>
      </c>
    </row>
    <row r="140" spans="1:14" ht="12.75">
      <c r="A140" s="3">
        <v>282</v>
      </c>
      <c r="B140" s="18">
        <f t="shared" si="14"/>
        <v>103.53639637760472</v>
      </c>
      <c r="C140" s="18">
        <f t="shared" si="12"/>
        <v>134.45572654847433</v>
      </c>
      <c r="D140" s="18">
        <f t="shared" si="15"/>
        <v>145.57503833961988</v>
      </c>
      <c r="E140" s="18">
        <f t="shared" si="13"/>
        <v>55.80098015181894</v>
      </c>
      <c r="F140" s="18">
        <f t="shared" si="16"/>
        <v>78.46815982186453</v>
      </c>
      <c r="G140" s="19">
        <f t="shared" si="17"/>
        <v>19343.57798197479</v>
      </c>
      <c r="H140" s="20">
        <f t="shared" si="18"/>
        <v>175.10196030363787</v>
      </c>
      <c r="I140" s="20">
        <f t="shared" si="19"/>
        <v>110.47036794123723</v>
      </c>
      <c r="J140" s="20">
        <f t="shared" si="20"/>
        <v>193.43577981974792</v>
      </c>
      <c r="K140" s="3"/>
      <c r="L140" s="40" t="str">
        <f t="shared" si="21"/>
        <v>134.46,55.24</v>
      </c>
      <c r="M140" s="42" t="str">
        <f t="shared" si="22"/>
        <v>145.58,55.24</v>
      </c>
      <c r="N140" s="43" t="str">
        <f t="shared" si="23"/>
        <v>55.80,55.24</v>
      </c>
    </row>
    <row r="141" spans="1:14" ht="12.75">
      <c r="A141" s="3">
        <v>281</v>
      </c>
      <c r="B141" s="18">
        <f t="shared" si="14"/>
        <v>102.79054337415266</v>
      </c>
      <c r="C141" s="18">
        <f t="shared" si="12"/>
        <v>135.2015795519264</v>
      </c>
      <c r="D141" s="18">
        <f t="shared" si="15"/>
        <v>146.3825724057432</v>
      </c>
      <c r="E141" s="18">
        <f t="shared" si="13"/>
        <v>56.11051943073391</v>
      </c>
      <c r="F141" s="18">
        <f t="shared" si="16"/>
        <v>78.82953373090336</v>
      </c>
      <c r="G141" s="19">
        <f t="shared" si="17"/>
        <v>19522.156420374708</v>
      </c>
      <c r="H141" s="20">
        <f t="shared" si="18"/>
        <v>175.72103886146778</v>
      </c>
      <c r="I141" s="20">
        <f t="shared" si="19"/>
        <v>111.09743344828095</v>
      </c>
      <c r="J141" s="20">
        <f t="shared" si="20"/>
        <v>195.22156420374708</v>
      </c>
      <c r="K141" s="3"/>
      <c r="L141" s="40" t="str">
        <f t="shared" si="21"/>
        <v>135.20,55.55</v>
      </c>
      <c r="M141" s="42" t="str">
        <f t="shared" si="22"/>
        <v>146.38,55.55</v>
      </c>
      <c r="N141" s="43" t="str">
        <f t="shared" si="23"/>
        <v>56.11,55.55</v>
      </c>
    </row>
    <row r="142" spans="1:14" ht="12.75">
      <c r="A142" s="3">
        <v>280</v>
      </c>
      <c r="B142" s="18">
        <f t="shared" si="14"/>
        <v>102.04890483183911</v>
      </c>
      <c r="C142" s="18">
        <f t="shared" si="12"/>
        <v>135.94321809423994</v>
      </c>
      <c r="D142" s="18">
        <f t="shared" si="15"/>
        <v>147.1855434803334</v>
      </c>
      <c r="E142" s="18">
        <f t="shared" si="13"/>
        <v>56.41830965017497</v>
      </c>
      <c r="F142" s="18">
        <f t="shared" si="16"/>
        <v>79.1909076399422</v>
      </c>
      <c r="G142" s="19">
        <f t="shared" si="17"/>
        <v>19701.555386868797</v>
      </c>
      <c r="H142" s="20">
        <f t="shared" si="18"/>
        <v>176.33661930034992</v>
      </c>
      <c r="I142" s="20">
        <f t="shared" si="19"/>
        <v>111.7269655335266</v>
      </c>
      <c r="J142" s="20">
        <f t="shared" si="20"/>
        <v>197.01555386868796</v>
      </c>
      <c r="K142" s="3"/>
      <c r="L142" s="40" t="str">
        <f t="shared" si="21"/>
        <v>135.94,55.86</v>
      </c>
      <c r="M142" s="42" t="str">
        <f t="shared" si="22"/>
        <v>147.19,55.86</v>
      </c>
      <c r="N142" s="43" t="str">
        <f t="shared" si="23"/>
        <v>56.42,55.86</v>
      </c>
    </row>
    <row r="143" spans="1:14" ht="12.75">
      <c r="A143" s="3">
        <v>279</v>
      </c>
      <c r="B143" s="18">
        <f t="shared" si="14"/>
        <v>101.31144691154387</v>
      </c>
      <c r="C143" s="18">
        <f t="shared" si="12"/>
        <v>136.68067601453518</v>
      </c>
      <c r="D143" s="18">
        <f t="shared" si="15"/>
        <v>147.98398820096142</v>
      </c>
      <c r="E143" s="18">
        <f t="shared" si="13"/>
        <v>56.72436485384352</v>
      </c>
      <c r="F143" s="18">
        <f t="shared" si="16"/>
        <v>79.55228154898103</v>
      </c>
      <c r="G143" s="19">
        <f t="shared" si="17"/>
        <v>19881.774881457066</v>
      </c>
      <c r="H143" s="20">
        <f t="shared" si="18"/>
        <v>176.94872970768702</v>
      </c>
      <c r="I143" s="20">
        <f t="shared" si="19"/>
        <v>112.35895795522832</v>
      </c>
      <c r="J143" s="20">
        <f t="shared" si="20"/>
        <v>198.81774881457065</v>
      </c>
      <c r="K143" s="3"/>
      <c r="L143" s="40" t="str">
        <f t="shared" si="21"/>
        <v>136.68,56.18</v>
      </c>
      <c r="M143" s="42" t="str">
        <f t="shared" si="22"/>
        <v>147.98,56.18</v>
      </c>
      <c r="N143" s="43" t="str">
        <f t="shared" si="23"/>
        <v>56.72,56.18</v>
      </c>
    </row>
    <row r="144" spans="1:14" ht="12.75">
      <c r="A144" s="3">
        <v>278</v>
      </c>
      <c r="B144" s="18">
        <f t="shared" si="14"/>
        <v>100.57813624904671</v>
      </c>
      <c r="C144" s="18">
        <f t="shared" si="12"/>
        <v>137.41398667703234</v>
      </c>
      <c r="D144" s="18">
        <f t="shared" si="15"/>
        <v>148.77794269102466</v>
      </c>
      <c r="E144" s="18">
        <f t="shared" si="13"/>
        <v>57.028698888350924</v>
      </c>
      <c r="F144" s="18">
        <f t="shared" si="16"/>
        <v>79.91365545801986</v>
      </c>
      <c r="G144" s="19">
        <f t="shared" si="17"/>
        <v>20062.81490413951</v>
      </c>
      <c r="H144" s="20">
        <f t="shared" si="18"/>
        <v>177.55739777670183</v>
      </c>
      <c r="I144" s="20">
        <f t="shared" si="19"/>
        <v>112.99340469818516</v>
      </c>
      <c r="J144" s="20">
        <f t="shared" si="20"/>
        <v>200.62814904139512</v>
      </c>
      <c r="K144" s="3"/>
      <c r="L144" s="40" t="str">
        <f t="shared" si="21"/>
        <v>137.41,56.50</v>
      </c>
      <c r="M144" s="42" t="str">
        <f t="shared" si="22"/>
        <v>148.78,56.50</v>
      </c>
      <c r="N144" s="43" t="str">
        <f t="shared" si="23"/>
        <v>57.03,56.50</v>
      </c>
    </row>
    <row r="145" spans="1:14" ht="12.75">
      <c r="A145" s="3">
        <v>277</v>
      </c>
      <c r="B145" s="18">
        <f t="shared" si="14"/>
        <v>99.84893994660419</v>
      </c>
      <c r="C145" s="18">
        <f t="shared" si="12"/>
        <v>138.14318297947486</v>
      </c>
      <c r="D145" s="18">
        <f t="shared" si="15"/>
        <v>149.56744256886668</v>
      </c>
      <c r="E145" s="18">
        <f t="shared" si="13"/>
        <v>57.331325406714235</v>
      </c>
      <c r="F145" s="18">
        <f t="shared" si="16"/>
        <v>80.27502936705869</v>
      </c>
      <c r="G145" s="19">
        <f t="shared" si="17"/>
        <v>20244.675454916134</v>
      </c>
      <c r="H145" s="20">
        <f t="shared" si="18"/>
        <v>178.16265081342846</v>
      </c>
      <c r="I145" s="20">
        <f t="shared" si="19"/>
        <v>113.63029996739505</v>
      </c>
      <c r="J145" s="20">
        <f t="shared" si="20"/>
        <v>202.44675454916134</v>
      </c>
      <c r="K145" s="3"/>
      <c r="L145" s="40" t="str">
        <f t="shared" si="21"/>
        <v>138.14,56.82</v>
      </c>
      <c r="M145" s="42" t="str">
        <f t="shared" si="22"/>
        <v>149.57,56.82</v>
      </c>
      <c r="N145" s="43" t="str">
        <f t="shared" si="23"/>
        <v>57.33,56.82</v>
      </c>
    </row>
    <row r="146" spans="1:14" ht="12.75">
      <c r="A146" s="3">
        <v>276</v>
      </c>
      <c r="B146" s="18">
        <f t="shared" si="14"/>
        <v>99.12382556471854</v>
      </c>
      <c r="C146" s="18">
        <f t="shared" si="12"/>
        <v>138.8682973613605</v>
      </c>
      <c r="D146" s="18">
        <f t="shared" si="15"/>
        <v>150.35252295668903</v>
      </c>
      <c r="E146" s="18">
        <f t="shared" si="13"/>
        <v>57.63225787177226</v>
      </c>
      <c r="F146" s="18">
        <f t="shared" si="16"/>
        <v>80.63640327609751</v>
      </c>
      <c r="G146" s="19">
        <f t="shared" si="17"/>
        <v>20427.356533786926</v>
      </c>
      <c r="H146" s="20">
        <f t="shared" si="18"/>
        <v>178.76451574354448</v>
      </c>
      <c r="I146" s="20">
        <f t="shared" si="19"/>
        <v>114.26963818195333</v>
      </c>
      <c r="J146" s="20">
        <f t="shared" si="20"/>
        <v>204.27356533786926</v>
      </c>
      <c r="K146" s="3"/>
      <c r="L146" s="40" t="str">
        <f t="shared" si="21"/>
        <v>138.87,57.13</v>
      </c>
      <c r="M146" s="42" t="str">
        <f t="shared" si="22"/>
        <v>150.35,57.13</v>
      </c>
      <c r="N146" s="43" t="str">
        <f t="shared" si="23"/>
        <v>57.63,57.13</v>
      </c>
    </row>
    <row r="147" spans="1:14" ht="12.75">
      <c r="A147" s="3">
        <v>275</v>
      </c>
      <c r="B147" s="18">
        <f t="shared" si="14"/>
        <v>98.40276111409159</v>
      </c>
      <c r="C147" s="18">
        <f t="shared" si="12"/>
        <v>139.58936181198746</v>
      </c>
      <c r="D147" s="18">
        <f t="shared" si="15"/>
        <v>151.13321848926282</v>
      </c>
      <c r="E147" s="18">
        <f t="shared" si="13"/>
        <v>57.93150955952474</v>
      </c>
      <c r="F147" s="18">
        <f t="shared" si="16"/>
        <v>80.99777718513634</v>
      </c>
      <c r="G147" s="19">
        <f t="shared" si="17"/>
        <v>20610.8581407519</v>
      </c>
      <c r="H147" s="20">
        <f t="shared" si="18"/>
        <v>179.36301911904945</v>
      </c>
      <c r="I147" s="20">
        <f t="shared" si="19"/>
        <v>114.9114139691848</v>
      </c>
      <c r="J147" s="20">
        <f t="shared" si="20"/>
        <v>206.108581407519</v>
      </c>
      <c r="K147" s="3"/>
      <c r="L147" s="40" t="str">
        <f t="shared" si="21"/>
        <v>139.59,57.46</v>
      </c>
      <c r="M147" s="42" t="str">
        <f t="shared" si="22"/>
        <v>151.13,57.46</v>
      </c>
      <c r="N147" s="43" t="str">
        <f t="shared" si="23"/>
        <v>57.93,57.46</v>
      </c>
    </row>
    <row r="148" spans="1:14" ht="12.75">
      <c r="A148" s="3">
        <v>274</v>
      </c>
      <c r="B148" s="18">
        <f t="shared" si="14"/>
        <v>97.68571504775971</v>
      </c>
      <c r="C148" s="18">
        <f t="shared" si="12"/>
        <v>140.30640787831933</v>
      </c>
      <c r="D148" s="18">
        <f t="shared" si="15"/>
        <v>151.90956332244406</v>
      </c>
      <c r="E148" s="18">
        <f t="shared" si="13"/>
        <v>58.22909356239649</v>
      </c>
      <c r="F148" s="18">
        <f t="shared" si="16"/>
        <v>81.35915109417517</v>
      </c>
      <c r="G148" s="19">
        <f t="shared" si="17"/>
        <v>20795.180275811053</v>
      </c>
      <c r="H148" s="20">
        <f t="shared" si="18"/>
        <v>179.95818712479297</v>
      </c>
      <c r="I148" s="20">
        <f t="shared" si="19"/>
        <v>115.55562215899921</v>
      </c>
      <c r="J148" s="20">
        <f t="shared" si="20"/>
        <v>207.95180275811055</v>
      </c>
      <c r="K148" s="3"/>
      <c r="L148" s="40" t="str">
        <f t="shared" si="21"/>
        <v>140.31,57.78</v>
      </c>
      <c r="M148" s="42" t="str">
        <f t="shared" si="22"/>
        <v>151.91,57.78</v>
      </c>
      <c r="N148" s="43" t="str">
        <f t="shared" si="23"/>
        <v>58.23,57.78</v>
      </c>
    </row>
    <row r="149" spans="1:14" ht="12.75">
      <c r="A149" s="3">
        <v>273</v>
      </c>
      <c r="B149" s="18">
        <f t="shared" si="14"/>
        <v>96.97265625340506</v>
      </c>
      <c r="C149" s="18">
        <f t="shared" si="12"/>
        <v>141.01946667267399</v>
      </c>
      <c r="D149" s="18">
        <f t="shared" si="15"/>
        <v>152.68159114149836</v>
      </c>
      <c r="E149" s="18">
        <f t="shared" si="13"/>
        <v>58.525022792428345</v>
      </c>
      <c r="F149" s="18">
        <f t="shared" si="16"/>
        <v>81.72052500321401</v>
      </c>
      <c r="G149" s="19">
        <f t="shared" si="17"/>
        <v>20980.322938964386</v>
      </c>
      <c r="H149" s="20">
        <f t="shared" si="18"/>
        <v>180.55004558485666</v>
      </c>
      <c r="I149" s="20">
        <f t="shared" si="19"/>
        <v>116.20225777846093</v>
      </c>
      <c r="J149" s="20">
        <f t="shared" si="20"/>
        <v>209.80322938964386</v>
      </c>
      <c r="K149" s="3"/>
      <c r="L149" s="40" t="str">
        <f t="shared" si="21"/>
        <v>141.02,58.10</v>
      </c>
      <c r="M149" s="42" t="str">
        <f t="shared" si="22"/>
        <v>152.68,58.10</v>
      </c>
      <c r="N149" s="43" t="str">
        <f t="shared" si="23"/>
        <v>58.53,58.10</v>
      </c>
    </row>
    <row r="150" spans="1:14" ht="12.75">
      <c r="A150" s="3">
        <v>272</v>
      </c>
      <c r="B150" s="18">
        <f t="shared" si="14"/>
        <v>96.26355404583802</v>
      </c>
      <c r="C150" s="18">
        <f t="shared" si="12"/>
        <v>141.72856888024103</v>
      </c>
      <c r="D150" s="18">
        <f t="shared" si="15"/>
        <v>153.4493351692402</v>
      </c>
      <c r="E150" s="18">
        <f t="shared" si="13"/>
        <v>58.81930998439703</v>
      </c>
      <c r="F150" s="18">
        <f t="shared" si="16"/>
        <v>82.08189891225284</v>
      </c>
      <c r="G150" s="19">
        <f t="shared" si="17"/>
        <v>21166.28613021189</v>
      </c>
      <c r="H150" s="20">
        <f t="shared" si="18"/>
        <v>181.13861996879405</v>
      </c>
      <c r="I150" s="20">
        <f t="shared" si="19"/>
        <v>116.85131604656338</v>
      </c>
      <c r="J150" s="20">
        <f t="shared" si="20"/>
        <v>211.6628613021189</v>
      </c>
      <c r="K150" s="3"/>
      <c r="L150" s="40" t="str">
        <f t="shared" si="21"/>
        <v>141.73,58.43</v>
      </c>
      <c r="M150" s="42" t="str">
        <f t="shared" si="22"/>
        <v>153.45,58.43</v>
      </c>
      <c r="N150" s="43" t="str">
        <f t="shared" si="23"/>
        <v>58.82,58.43</v>
      </c>
    </row>
    <row r="151" spans="1:14" ht="12.75">
      <c r="A151" s="3">
        <v>271</v>
      </c>
      <c r="B151" s="18">
        <f t="shared" si="14"/>
        <v>95.55837815964665</v>
      </c>
      <c r="C151" s="18">
        <f aca="true" t="shared" si="24" ref="C151:C214">$I$12-B151</f>
        <v>142.4337447664324</v>
      </c>
      <c r="D151" s="18">
        <f t="shared" si="15"/>
        <v>154.21282817399128</v>
      </c>
      <c r="E151" s="18">
        <f aca="true" t="shared" si="25" ref="E151:E214">($H$422-$H$23)/2/$I$12*C151</f>
        <v>59.11196769886573</v>
      </c>
      <c r="F151" s="18">
        <f t="shared" si="16"/>
        <v>82.44327282129167</v>
      </c>
      <c r="G151" s="19">
        <f t="shared" si="17"/>
        <v>21353.069849553573</v>
      </c>
      <c r="H151" s="20">
        <f t="shared" si="18"/>
        <v>181.72393539773145</v>
      </c>
      <c r="I151" s="20">
        <f t="shared" si="19"/>
        <v>117.50279236920011</v>
      </c>
      <c r="J151" s="20">
        <f t="shared" si="20"/>
        <v>213.53069849553572</v>
      </c>
      <c r="K151" s="3"/>
      <c r="L151" s="40" t="str">
        <f t="shared" si="21"/>
        <v>142.43,58.75</v>
      </c>
      <c r="M151" s="42" t="str">
        <f t="shared" si="22"/>
        <v>154.21,58.75</v>
      </c>
      <c r="N151" s="43" t="str">
        <f t="shared" si="23"/>
        <v>59.11,58.75</v>
      </c>
    </row>
    <row r="152" spans="1:14" ht="12.75">
      <c r="A152" s="3">
        <v>270</v>
      </c>
      <c r="B152" s="18">
        <f aca="true" t="shared" si="26" ref="B152:B215">$I$9*LN(($I$9+SQRT(($I$9*$I$9)-(F152*F152)))/F152)-SQRT(($I$9*$I$9)-(F152*F152))</f>
        <v>94.85709874200887</v>
      </c>
      <c r="C152" s="18">
        <f t="shared" si="24"/>
        <v>143.13502418407018</v>
      </c>
      <c r="D152" s="18">
        <f aca="true" t="shared" si="27" ref="D152:D215">C152*$I$14/100</f>
        <v>154.9721024773628</v>
      </c>
      <c r="E152" s="18">
        <f t="shared" si="25"/>
        <v>59.40300832516719</v>
      </c>
      <c r="F152" s="18">
        <f aca="true" t="shared" si="28" ref="F152:F215">$I$9-($I$9-$I$8)/400*A152</f>
        <v>82.8046467303305</v>
      </c>
      <c r="G152" s="19">
        <f aca="true" t="shared" si="29" ref="G152:G215">F152^2*PI()</f>
        <v>21540.67409698943</v>
      </c>
      <c r="H152" s="20">
        <f aca="true" t="shared" si="30" ref="H152:H215">2*(TAN($I$13*PI()/180)*C152+$H$23/2)</f>
        <v>182.30601665033436</v>
      </c>
      <c r="I152" s="20">
        <f aca="true" t="shared" si="31" ref="I152:I215">G152/H152</f>
        <v>118.1566823343234</v>
      </c>
      <c r="J152" s="20">
        <f aca="true" t="shared" si="32" ref="J152:J215">I152*H152/100</f>
        <v>215.40674096989432</v>
      </c>
      <c r="K152" s="3"/>
      <c r="L152" s="40" t="str">
        <f aca="true" t="shared" si="33" ref="L152:L215">CONCATENATE((SUBSTITUTE(TEXT(C152,"#.##0,00"),",",".")),",",(SUBSTITUTE(TEXT(I152/2,"#.##0,00"),",",".")))</f>
        <v>143.14,59.08</v>
      </c>
      <c r="M152" s="42" t="str">
        <f aca="true" t="shared" si="34" ref="M152:M215">CONCATENATE((SUBSTITUTE(TEXT(D152,"#.##0,00"),",",".")),",",(SUBSTITUTE(TEXT(I152/2,"#.##0,00"),",",".")))</f>
        <v>154.97,59.08</v>
      </c>
      <c r="N152" s="43" t="str">
        <f aca="true" t="shared" si="35" ref="N152:N215">CONCATENATE((SUBSTITUTE(TEXT(E152,"#.##0,00"),",",".")),",",(SUBSTITUTE(TEXT(I152/2,"#.##0,00"),",",".")))</f>
        <v>59.40,59.08</v>
      </c>
    </row>
    <row r="153" spans="1:14" ht="12.75">
      <c r="A153" s="3">
        <v>269</v>
      </c>
      <c r="B153" s="18">
        <f t="shared" si="26"/>
        <v>94.1596863456628</v>
      </c>
      <c r="C153" s="18">
        <f t="shared" si="24"/>
        <v>143.83243658041624</v>
      </c>
      <c r="D153" s="18">
        <f t="shared" si="27"/>
        <v>155.7271899618665</v>
      </c>
      <c r="E153" s="18">
        <f t="shared" si="25"/>
        <v>59.69244408432103</v>
      </c>
      <c r="F153" s="18">
        <f t="shared" si="28"/>
        <v>83.16602063936934</v>
      </c>
      <c r="G153" s="19">
        <f t="shared" si="29"/>
        <v>21729.098872519466</v>
      </c>
      <c r="H153" s="20">
        <f t="shared" si="30"/>
        <v>182.88488816864205</v>
      </c>
      <c r="I153" s="20">
        <f t="shared" si="31"/>
        <v>118.81298170728356</v>
      </c>
      <c r="J153" s="20">
        <f t="shared" si="32"/>
        <v>217.29098872519467</v>
      </c>
      <c r="K153" s="3"/>
      <c r="L153" s="40" t="str">
        <f t="shared" si="33"/>
        <v>143.83,59.41</v>
      </c>
      <c r="M153" s="42" t="str">
        <f t="shared" si="34"/>
        <v>155.73,59.41</v>
      </c>
      <c r="N153" s="43" t="str">
        <f t="shared" si="35"/>
        <v>59.69,59.41</v>
      </c>
    </row>
    <row r="154" spans="1:14" ht="12.75">
      <c r="A154" s="3">
        <v>268</v>
      </c>
      <c r="B154" s="18">
        <f t="shared" si="26"/>
        <v>93.46611192203184</v>
      </c>
      <c r="C154" s="18">
        <f t="shared" si="24"/>
        <v>144.5260110040472</v>
      </c>
      <c r="D154" s="18">
        <f t="shared" si="27"/>
        <v>156.47812207835807</v>
      </c>
      <c r="E154" s="18">
        <f t="shared" si="25"/>
        <v>59.98028703188703</v>
      </c>
      <c r="F154" s="18">
        <f t="shared" si="28"/>
        <v>83.52739454840815</v>
      </c>
      <c r="G154" s="19">
        <f t="shared" si="29"/>
        <v>21918.344176143673</v>
      </c>
      <c r="H154" s="20">
        <f t="shared" si="30"/>
        <v>183.46057406377403</v>
      </c>
      <c r="I154" s="20">
        <f t="shared" si="31"/>
        <v>119.47168642634075</v>
      </c>
      <c r="J154" s="20">
        <f t="shared" si="32"/>
        <v>219.18344176143674</v>
      </c>
      <c r="K154" s="3"/>
      <c r="L154" s="40" t="str">
        <f t="shared" si="33"/>
        <v>144.53,59.74</v>
      </c>
      <c r="M154" s="42" t="str">
        <f t="shared" si="34"/>
        <v>156.48,59.74</v>
      </c>
      <c r="N154" s="43" t="str">
        <f t="shared" si="35"/>
        <v>59.98,59.74</v>
      </c>
    </row>
    <row r="155" spans="1:14" ht="12.75">
      <c r="A155" s="3">
        <v>267</v>
      </c>
      <c r="B155" s="18">
        <f t="shared" si="26"/>
        <v>92.77634681449919</v>
      </c>
      <c r="C155" s="18">
        <f t="shared" si="24"/>
        <v>145.21577611157986</v>
      </c>
      <c r="D155" s="18">
        <f t="shared" si="27"/>
        <v>157.22492985331883</v>
      </c>
      <c r="E155" s="18">
        <f t="shared" si="25"/>
        <v>60.26654906075622</v>
      </c>
      <c r="F155" s="18">
        <f t="shared" si="28"/>
        <v>83.88876845744699</v>
      </c>
      <c r="G155" s="19">
        <f t="shared" si="29"/>
        <v>22108.410007862065</v>
      </c>
      <c r="H155" s="20">
        <f t="shared" si="30"/>
        <v>184.0330981215124</v>
      </c>
      <c r="I155" s="20">
        <f t="shared" si="31"/>
        <v>120.1327925983425</v>
      </c>
      <c r="J155" s="20">
        <f t="shared" si="32"/>
        <v>221.08410007862065</v>
      </c>
      <c r="K155" s="3"/>
      <c r="L155" s="40" t="str">
        <f t="shared" si="33"/>
        <v>145.22,60.07</v>
      </c>
      <c r="M155" s="42" t="str">
        <f t="shared" si="34"/>
        <v>157.22,60.07</v>
      </c>
      <c r="N155" s="43" t="str">
        <f t="shared" si="35"/>
        <v>60.27,60.07</v>
      </c>
    </row>
    <row r="156" spans="1:14" ht="12.75">
      <c r="A156" s="3">
        <v>266</v>
      </c>
      <c r="B156" s="18">
        <f t="shared" si="26"/>
        <v>92.09036275183033</v>
      </c>
      <c r="C156" s="18">
        <f t="shared" si="24"/>
        <v>145.90176017424872</v>
      </c>
      <c r="D156" s="18">
        <f t="shared" si="27"/>
        <v>157.9676438959772</v>
      </c>
      <c r="E156" s="18">
        <f t="shared" si="25"/>
        <v>60.55124190388067</v>
      </c>
      <c r="F156" s="18">
        <f t="shared" si="28"/>
        <v>84.25014236648582</v>
      </c>
      <c r="G156" s="19">
        <f t="shared" si="29"/>
        <v>22299.29636767463</v>
      </c>
      <c r="H156" s="20">
        <f t="shared" si="30"/>
        <v>184.60248380776133</v>
      </c>
      <c r="I156" s="20">
        <f t="shared" si="31"/>
        <v>120.79629649456044</v>
      </c>
      <c r="J156" s="20">
        <f t="shared" si="32"/>
        <v>222.99296367674629</v>
      </c>
      <c r="K156" s="3"/>
      <c r="L156" s="40" t="str">
        <f t="shared" si="33"/>
        <v>145.90,60.40</v>
      </c>
      <c r="M156" s="42" t="str">
        <f t="shared" si="34"/>
        <v>157.97,60.40</v>
      </c>
      <c r="N156" s="43" t="str">
        <f t="shared" si="35"/>
        <v>60.55,60.40</v>
      </c>
    </row>
    <row r="157" spans="1:14" ht="12.75">
      <c r="A157" s="3">
        <v>265</v>
      </c>
      <c r="B157" s="18">
        <f t="shared" si="26"/>
        <v>91.40813184173652</v>
      </c>
      <c r="C157" s="18">
        <f t="shared" si="24"/>
        <v>146.58399108434253</v>
      </c>
      <c r="D157" s="18">
        <f t="shared" si="27"/>
        <v>158.70629440527756</v>
      </c>
      <c r="E157" s="18">
        <f t="shared" si="25"/>
        <v>60.834377136944745</v>
      </c>
      <c r="F157" s="18">
        <f t="shared" si="28"/>
        <v>84.61151627552465</v>
      </c>
      <c r="G157" s="19">
        <f t="shared" si="29"/>
        <v>22491.003255581374</v>
      </c>
      <c r="H157" s="20">
        <f t="shared" si="30"/>
        <v>185.16875427388948</v>
      </c>
      <c r="I157" s="20">
        <f t="shared" si="31"/>
        <v>121.46219454667906</v>
      </c>
      <c r="J157" s="20">
        <f t="shared" si="32"/>
        <v>224.91003255581373</v>
      </c>
      <c r="K157" s="3"/>
      <c r="L157" s="40" t="str">
        <f t="shared" si="33"/>
        <v>146.58,60.73</v>
      </c>
      <c r="M157" s="42" t="str">
        <f t="shared" si="34"/>
        <v>158.71,60.73</v>
      </c>
      <c r="N157" s="43" t="str">
        <f t="shared" si="35"/>
        <v>60.83,60.73</v>
      </c>
    </row>
    <row r="158" spans="1:14" ht="12.75">
      <c r="A158" s="3">
        <v>264</v>
      </c>
      <c r="B158" s="18">
        <f t="shared" si="26"/>
        <v>90.72962656457881</v>
      </c>
      <c r="C158" s="18">
        <f t="shared" si="24"/>
        <v>147.26249636150024</v>
      </c>
      <c r="D158" s="18">
        <f t="shared" si="27"/>
        <v>159.4409111766968</v>
      </c>
      <c r="E158" s="18">
        <f t="shared" si="25"/>
        <v>61.115966180978006</v>
      </c>
      <c r="F158" s="18">
        <f t="shared" si="28"/>
        <v>84.97289018456348</v>
      </c>
      <c r="G158" s="19">
        <f t="shared" si="29"/>
        <v>22683.530671582295</v>
      </c>
      <c r="H158" s="20">
        <f t="shared" si="30"/>
        <v>185.73193236195598</v>
      </c>
      <c r="I158" s="20">
        <f t="shared" si="31"/>
        <v>122.13048334293123</v>
      </c>
      <c r="J158" s="20">
        <f t="shared" si="32"/>
        <v>226.83530671582295</v>
      </c>
      <c r="K158" s="3"/>
      <c r="L158" s="40" t="str">
        <f t="shared" si="33"/>
        <v>147.26,61.07</v>
      </c>
      <c r="M158" s="42" t="str">
        <f t="shared" si="34"/>
        <v>159.44,61.07</v>
      </c>
      <c r="N158" s="43" t="str">
        <f t="shared" si="35"/>
        <v>61.12,61.07</v>
      </c>
    </row>
    <row r="159" spans="1:14" ht="12.75">
      <c r="A159" s="3">
        <v>263</v>
      </c>
      <c r="B159" s="18">
        <f t="shared" si="26"/>
        <v>90.0548197672071</v>
      </c>
      <c r="C159" s="18">
        <f t="shared" si="24"/>
        <v>147.93730315887194</v>
      </c>
      <c r="D159" s="18">
        <f t="shared" si="27"/>
        <v>160.1715236089148</v>
      </c>
      <c r="E159" s="18">
        <f t="shared" si="25"/>
        <v>61.396020304912064</v>
      </c>
      <c r="F159" s="18">
        <f t="shared" si="28"/>
        <v>85.33426409360231</v>
      </c>
      <c r="G159" s="19">
        <f t="shared" si="29"/>
        <v>22876.878615677393</v>
      </c>
      <c r="H159" s="20">
        <f t="shared" si="30"/>
        <v>186.2920406098241</v>
      </c>
      <c r="I159" s="20">
        <f t="shared" si="31"/>
        <v>122.8011596243741</v>
      </c>
      <c r="J159" s="20">
        <f t="shared" si="32"/>
        <v>228.76878615677393</v>
      </c>
      <c r="K159" s="3"/>
      <c r="L159" s="40" t="str">
        <f t="shared" si="33"/>
        <v>147.94,61.40</v>
      </c>
      <c r="M159" s="42" t="str">
        <f t="shared" si="34"/>
        <v>160.17,61.40</v>
      </c>
      <c r="N159" s="43" t="str">
        <f t="shared" si="35"/>
        <v>61.40,61.40</v>
      </c>
    </row>
    <row r="160" spans="1:14" ht="12.75">
      <c r="A160" s="3">
        <v>262</v>
      </c>
      <c r="B160" s="18">
        <f t="shared" si="26"/>
        <v>89.38368465693151</v>
      </c>
      <c r="C160" s="18">
        <f t="shared" si="24"/>
        <v>148.60843826914754</v>
      </c>
      <c r="D160" s="18">
        <f t="shared" si="27"/>
        <v>160.89816071034176</v>
      </c>
      <c r="E160" s="18">
        <f t="shared" si="25"/>
        <v>61.67455062808261</v>
      </c>
      <c r="F160" s="18">
        <f t="shared" si="28"/>
        <v>85.69563800264115</v>
      </c>
      <c r="G160" s="19">
        <f t="shared" si="29"/>
        <v>23071.047087866664</v>
      </c>
      <c r="H160" s="20">
        <f t="shared" si="30"/>
        <v>186.8491012561652</v>
      </c>
      <c r="I160" s="20">
        <f t="shared" si="31"/>
        <v>123.47422028129996</v>
      </c>
      <c r="J160" s="20">
        <f t="shared" si="32"/>
        <v>230.71047087866663</v>
      </c>
      <c r="K160" s="3"/>
      <c r="L160" s="40" t="str">
        <f t="shared" si="33"/>
        <v>148.61,61.74</v>
      </c>
      <c r="M160" s="42" t="str">
        <f t="shared" si="34"/>
        <v>160.90,61.74</v>
      </c>
      <c r="N160" s="43" t="str">
        <f t="shared" si="35"/>
        <v>61.67,61.74</v>
      </c>
    </row>
    <row r="161" spans="1:14" ht="12.75">
      <c r="A161" s="3">
        <v>261</v>
      </c>
      <c r="B161" s="18">
        <f t="shared" si="26"/>
        <v>88.71619479562247</v>
      </c>
      <c r="C161" s="18">
        <f t="shared" si="24"/>
        <v>149.27592813045658</v>
      </c>
      <c r="D161" s="18">
        <f t="shared" si="27"/>
        <v>161.6208511055057</v>
      </c>
      <c r="E161" s="18">
        <f t="shared" si="25"/>
        <v>61.95156812267789</v>
      </c>
      <c r="F161" s="18">
        <f t="shared" si="28"/>
        <v>86.05701191167998</v>
      </c>
      <c r="G161" s="19">
        <f t="shared" si="29"/>
        <v>23266.036088150115</v>
      </c>
      <c r="H161" s="20">
        <f t="shared" si="30"/>
        <v>187.40313624535577</v>
      </c>
      <c r="I161" s="20">
        <f t="shared" si="31"/>
        <v>124.14966234977668</v>
      </c>
      <c r="J161" s="20">
        <f t="shared" si="32"/>
        <v>232.66036088150113</v>
      </c>
      <c r="K161" s="3"/>
      <c r="L161" s="40" t="str">
        <f t="shared" si="33"/>
        <v>149.28,62.07</v>
      </c>
      <c r="M161" s="42" t="str">
        <f t="shared" si="34"/>
        <v>161.62,62.07</v>
      </c>
      <c r="N161" s="43" t="str">
        <f t="shared" si="35"/>
        <v>61.95,62.07</v>
      </c>
    </row>
    <row r="162" spans="1:14" ht="12.75">
      <c r="A162" s="3">
        <v>260</v>
      </c>
      <c r="B162" s="18">
        <f t="shared" si="26"/>
        <v>88.05232409393719</v>
      </c>
      <c r="C162" s="18">
        <f t="shared" si="24"/>
        <v>149.93979883214186</v>
      </c>
      <c r="D162" s="18">
        <f t="shared" si="27"/>
        <v>162.33962304130375</v>
      </c>
      <c r="E162" s="18">
        <f t="shared" si="25"/>
        <v>62.227083616134834</v>
      </c>
      <c r="F162" s="18">
        <f t="shared" si="28"/>
        <v>86.4183858207188</v>
      </c>
      <c r="G162" s="19">
        <f t="shared" si="29"/>
        <v>23461.845616527735</v>
      </c>
      <c r="H162" s="20">
        <f t="shared" si="30"/>
        <v>187.95416723226964</v>
      </c>
      <c r="I162" s="20">
        <f t="shared" si="31"/>
        <v>124.82748300831287</v>
      </c>
      <c r="J162" s="20">
        <f t="shared" si="32"/>
        <v>234.61845616527734</v>
      </c>
      <c r="K162" s="3"/>
      <c r="L162" s="40" t="str">
        <f t="shared" si="33"/>
        <v>149.94,62.41</v>
      </c>
      <c r="M162" s="42" t="str">
        <f t="shared" si="34"/>
        <v>162.34,62.41</v>
      </c>
      <c r="N162" s="43" t="str">
        <f t="shared" si="35"/>
        <v>62.23,62.41</v>
      </c>
    </row>
    <row r="163" spans="1:14" ht="12.75">
      <c r="A163" s="3">
        <v>259</v>
      </c>
      <c r="B163" s="18">
        <f t="shared" si="26"/>
        <v>87.39204680566783</v>
      </c>
      <c r="C163" s="18">
        <f t="shared" si="24"/>
        <v>150.60007612041122</v>
      </c>
      <c r="D163" s="18">
        <f t="shared" si="27"/>
        <v>163.0545043931214</v>
      </c>
      <c r="E163" s="18">
        <f t="shared" si="25"/>
        <v>62.501107793484636</v>
      </c>
      <c r="F163" s="18">
        <f t="shared" si="28"/>
        <v>86.77975972975763</v>
      </c>
      <c r="G163" s="19">
        <f t="shared" si="29"/>
        <v>23658.47567299954</v>
      </c>
      <c r="H163" s="20">
        <f t="shared" si="30"/>
        <v>188.50221558696924</v>
      </c>
      <c r="I163" s="20">
        <f t="shared" si="31"/>
        <v>125.50767957464262</v>
      </c>
      <c r="J163" s="20">
        <f t="shared" si="32"/>
        <v>236.58475672999538</v>
      </c>
      <c r="K163" s="3"/>
      <c r="L163" s="40" t="str">
        <f t="shared" si="33"/>
        <v>150.60,62.75</v>
      </c>
      <c r="M163" s="42" t="str">
        <f t="shared" si="34"/>
        <v>163.05,62.75</v>
      </c>
      <c r="N163" s="43" t="str">
        <f t="shared" si="35"/>
        <v>62.50,62.75</v>
      </c>
    </row>
    <row r="164" spans="1:14" ht="12.75">
      <c r="A164" s="3">
        <v>258</v>
      </c>
      <c r="B164" s="18">
        <f t="shared" si="26"/>
        <v>86.7353375222101</v>
      </c>
      <c r="C164" s="18">
        <f t="shared" si="24"/>
        <v>151.25678540386895</v>
      </c>
      <c r="D164" s="18">
        <f t="shared" si="27"/>
        <v>163.76552267082099</v>
      </c>
      <c r="E164" s="18">
        <f t="shared" si="25"/>
        <v>62.77365119964836</v>
      </c>
      <c r="F164" s="18">
        <f t="shared" si="28"/>
        <v>87.14113363879646</v>
      </c>
      <c r="G164" s="19">
        <f t="shared" si="29"/>
        <v>23855.92625756552</v>
      </c>
      <c r="H164" s="20">
        <f t="shared" si="30"/>
        <v>189.0473023992967</v>
      </c>
      <c r="I164" s="20">
        <f t="shared" si="31"/>
        <v>126.19024950262536</v>
      </c>
      <c r="J164" s="20">
        <f t="shared" si="32"/>
        <v>238.5592625756552</v>
      </c>
      <c r="K164" s="3"/>
      <c r="L164" s="40" t="str">
        <f t="shared" si="33"/>
        <v>151.26,63.10</v>
      </c>
      <c r="M164" s="42" t="str">
        <f t="shared" si="34"/>
        <v>163.77,63.10</v>
      </c>
      <c r="N164" s="43" t="str">
        <f t="shared" si="35"/>
        <v>62.77,63.10</v>
      </c>
    </row>
    <row r="165" spans="1:14" ht="12.75">
      <c r="A165" s="3">
        <v>257</v>
      </c>
      <c r="B165" s="18">
        <f t="shared" si="26"/>
        <v>86.08217116714783</v>
      </c>
      <c r="C165" s="18">
        <f t="shared" si="24"/>
        <v>151.90995175893121</v>
      </c>
      <c r="D165" s="18">
        <f t="shared" si="27"/>
        <v>164.47270502460535</v>
      </c>
      <c r="E165" s="18">
        <f t="shared" si="25"/>
        <v>63.044724241684435</v>
      </c>
      <c r="F165" s="18">
        <f t="shared" si="28"/>
        <v>87.5025075478353</v>
      </c>
      <c r="G165" s="19">
        <f t="shared" si="29"/>
        <v>24054.197370225676</v>
      </c>
      <c r="H165" s="20">
        <f t="shared" si="30"/>
        <v>189.58944848336884</v>
      </c>
      <c r="I165" s="20">
        <f t="shared" si="31"/>
        <v>126.87519037925657</v>
      </c>
      <c r="J165" s="20">
        <f t="shared" si="32"/>
        <v>240.54197370225677</v>
      </c>
      <c r="K165" s="3"/>
      <c r="L165" s="40" t="str">
        <f t="shared" si="33"/>
        <v>151.91,63.44</v>
      </c>
      <c r="M165" s="42" t="str">
        <f t="shared" si="34"/>
        <v>164.47,63.44</v>
      </c>
      <c r="N165" s="43" t="str">
        <f t="shared" si="35"/>
        <v>63.04,63.44</v>
      </c>
    </row>
    <row r="166" spans="1:14" ht="12.75">
      <c r="A166" s="3">
        <v>256</v>
      </c>
      <c r="B166" s="18">
        <f t="shared" si="26"/>
        <v>85.43252299095195</v>
      </c>
      <c r="C166" s="18">
        <f t="shared" si="24"/>
        <v>152.5595999351271</v>
      </c>
      <c r="D166" s="18">
        <f t="shared" si="27"/>
        <v>165.17607825075712</v>
      </c>
      <c r="E166" s="18">
        <f t="shared" si="25"/>
        <v>63.314337190988624</v>
      </c>
      <c r="F166" s="18">
        <f t="shared" si="28"/>
        <v>87.86388145687413</v>
      </c>
      <c r="G166" s="19">
        <f t="shared" si="29"/>
        <v>24253.289010980014</v>
      </c>
      <c r="H166" s="20">
        <f t="shared" si="30"/>
        <v>190.12867438197722</v>
      </c>
      <c r="I166" s="20">
        <f t="shared" si="31"/>
        <v>127.56249992178478</v>
      </c>
      <c r="J166" s="20">
        <f t="shared" si="32"/>
        <v>242.53289010980015</v>
      </c>
      <c r="K166" s="3"/>
      <c r="L166" s="40" t="str">
        <f t="shared" si="33"/>
        <v>152.56,63.78</v>
      </c>
      <c r="M166" s="42" t="str">
        <f t="shared" si="34"/>
        <v>165.18,63.78</v>
      </c>
      <c r="N166" s="43" t="str">
        <f t="shared" si="35"/>
        <v>63.31,63.78</v>
      </c>
    </row>
    <row r="167" spans="1:14" ht="12.75">
      <c r="A167" s="3">
        <v>255</v>
      </c>
      <c r="B167" s="18">
        <f t="shared" si="26"/>
        <v>84.78636856579004</v>
      </c>
      <c r="C167" s="18">
        <f t="shared" si="24"/>
        <v>153.205754360289</v>
      </c>
      <c r="D167" s="18">
        <f t="shared" si="27"/>
        <v>165.8756687972583</v>
      </c>
      <c r="E167" s="18">
        <f t="shared" si="25"/>
        <v>63.58250018544815</v>
      </c>
      <c r="F167" s="18">
        <f t="shared" si="28"/>
        <v>88.22525536591296</v>
      </c>
      <c r="G167" s="19">
        <f t="shared" si="29"/>
        <v>24453.20117982852</v>
      </c>
      <c r="H167" s="20">
        <f t="shared" si="30"/>
        <v>190.66500037089628</v>
      </c>
      <c r="I167" s="20">
        <f t="shared" si="31"/>
        <v>128.25217597493125</v>
      </c>
      <c r="J167" s="20">
        <f t="shared" si="32"/>
        <v>244.5320117982852</v>
      </c>
      <c r="K167" s="3"/>
      <c r="L167" s="40" t="str">
        <f t="shared" si="33"/>
        <v>153.21,64.13</v>
      </c>
      <c r="M167" s="42" t="str">
        <f t="shared" si="34"/>
        <v>165.88,64.13</v>
      </c>
      <c r="N167" s="43" t="str">
        <f t="shared" si="35"/>
        <v>63.58,64.13</v>
      </c>
    </row>
    <row r="168" spans="1:14" ht="12.75">
      <c r="A168" s="3">
        <v>254</v>
      </c>
      <c r="B168" s="18">
        <f t="shared" si="26"/>
        <v>84.14368378044455</v>
      </c>
      <c r="C168" s="18">
        <f t="shared" si="24"/>
        <v>153.8484391456345</v>
      </c>
      <c r="D168" s="18">
        <f t="shared" si="27"/>
        <v>166.5715027692924</v>
      </c>
      <c r="E168" s="18">
        <f t="shared" si="25"/>
        <v>63.849223231550695</v>
      </c>
      <c r="F168" s="18">
        <f t="shared" si="28"/>
        <v>88.58662927495179</v>
      </c>
      <c r="G168" s="19">
        <f t="shared" si="29"/>
        <v>24653.93387677121</v>
      </c>
      <c r="H168" s="20">
        <f t="shared" si="30"/>
        <v>191.19844646310136</v>
      </c>
      <c r="I168" s="20">
        <f t="shared" si="31"/>
        <v>128.94421650820829</v>
      </c>
      <c r="J168" s="20">
        <f t="shared" si="32"/>
        <v>246.53933876771214</v>
      </c>
      <c r="K168" s="3"/>
      <c r="L168" s="40" t="str">
        <f t="shared" si="33"/>
        <v>153.85,64.47</v>
      </c>
      <c r="M168" s="42" t="str">
        <f t="shared" si="34"/>
        <v>166.57,64.47</v>
      </c>
      <c r="N168" s="43" t="str">
        <f t="shared" si="35"/>
        <v>63.85,64.47</v>
      </c>
    </row>
    <row r="169" spans="1:14" ht="12.75">
      <c r="A169" s="3">
        <v>253</v>
      </c>
      <c r="B169" s="18">
        <f t="shared" si="26"/>
        <v>83.50444483533659</v>
      </c>
      <c r="C169" s="18">
        <f t="shared" si="24"/>
        <v>154.48767809074246</v>
      </c>
      <c r="D169" s="18">
        <f t="shared" si="27"/>
        <v>167.2636059346323</v>
      </c>
      <c r="E169" s="18">
        <f t="shared" si="25"/>
        <v>64.11451620644961</v>
      </c>
      <c r="F169" s="18">
        <f t="shared" si="28"/>
        <v>88.94800318399062</v>
      </c>
      <c r="G169" s="19">
        <f t="shared" si="29"/>
        <v>24855.487101808078</v>
      </c>
      <c r="H169" s="20">
        <f t="shared" si="30"/>
        <v>191.7290324128992</v>
      </c>
      <c r="I169" s="20">
        <f t="shared" si="31"/>
        <v>129.6386196133322</v>
      </c>
      <c r="J169" s="20">
        <f t="shared" si="32"/>
        <v>248.55487101808077</v>
      </c>
      <c r="K169" s="3"/>
      <c r="L169" s="40" t="str">
        <f t="shared" si="33"/>
        <v>154.49,64.82</v>
      </c>
      <c r="M169" s="42" t="str">
        <f t="shared" si="34"/>
        <v>167.26,64.82</v>
      </c>
      <c r="N169" s="43" t="str">
        <f t="shared" si="35"/>
        <v>64.11,64.82</v>
      </c>
    </row>
    <row r="170" spans="1:14" ht="12.75">
      <c r="A170" s="3">
        <v>252</v>
      </c>
      <c r="B170" s="18">
        <f t="shared" si="26"/>
        <v>82.86862823765304</v>
      </c>
      <c r="C170" s="18">
        <f t="shared" si="24"/>
        <v>155.123494688426</v>
      </c>
      <c r="D170" s="18">
        <f t="shared" si="27"/>
        <v>167.95200372891574</v>
      </c>
      <c r="E170" s="18">
        <f t="shared" si="25"/>
        <v>64.3783888599862</v>
      </c>
      <c r="F170" s="18">
        <f t="shared" si="28"/>
        <v>89.30937709302945</v>
      </c>
      <c r="G170" s="19">
        <f t="shared" si="29"/>
        <v>25057.860854939117</v>
      </c>
      <c r="H170" s="20">
        <f t="shared" si="30"/>
        <v>192.25677771997238</v>
      </c>
      <c r="I170" s="20">
        <f t="shared" si="31"/>
        <v>130.33538350172822</v>
      </c>
      <c r="J170" s="20">
        <f t="shared" si="32"/>
        <v>250.57860854939116</v>
      </c>
      <c r="K170" s="3"/>
      <c r="L170" s="40" t="str">
        <f t="shared" si="33"/>
        <v>155.12,65.17</v>
      </c>
      <c r="M170" s="42" t="str">
        <f t="shared" si="34"/>
        <v>167.95,65.17</v>
      </c>
      <c r="N170" s="43" t="str">
        <f t="shared" si="35"/>
        <v>64.38,65.17</v>
      </c>
    </row>
    <row r="171" spans="1:14" ht="12.75">
      <c r="A171" s="3">
        <v>251</v>
      </c>
      <c r="B171" s="18">
        <f t="shared" si="26"/>
        <v>82.23621079657457</v>
      </c>
      <c r="C171" s="18">
        <f t="shared" si="24"/>
        <v>155.75591212950448</v>
      </c>
      <c r="D171" s="18">
        <f t="shared" si="27"/>
        <v>168.6367212608124</v>
      </c>
      <c r="E171" s="18">
        <f t="shared" si="25"/>
        <v>64.64085081667022</v>
      </c>
      <c r="F171" s="18">
        <f t="shared" si="28"/>
        <v>89.67075100206827</v>
      </c>
      <c r="G171" s="19">
        <f t="shared" si="29"/>
        <v>25261.055136164327</v>
      </c>
      <c r="H171" s="20">
        <f t="shared" si="30"/>
        <v>192.78170163334042</v>
      </c>
      <c r="I171" s="20">
        <f t="shared" si="31"/>
        <v>131.03450650212324</v>
      </c>
      <c r="J171" s="20">
        <f t="shared" si="32"/>
        <v>252.61055136164327</v>
      </c>
      <c r="K171" s="3"/>
      <c r="L171" s="40" t="str">
        <f t="shared" si="33"/>
        <v>155.76,65.52</v>
      </c>
      <c r="M171" s="42" t="str">
        <f t="shared" si="34"/>
        <v>168.64,65.52</v>
      </c>
      <c r="N171" s="43" t="str">
        <f t="shared" si="35"/>
        <v>64.64,65.52</v>
      </c>
    </row>
    <row r="172" spans="1:14" ht="12.75">
      <c r="A172" s="3">
        <v>250</v>
      </c>
      <c r="B172" s="18">
        <f t="shared" si="26"/>
        <v>81.6071696186016</v>
      </c>
      <c r="C172" s="18">
        <f t="shared" si="24"/>
        <v>156.38495330747745</v>
      </c>
      <c r="D172" s="18">
        <f t="shared" si="27"/>
        <v>169.31778331708415</v>
      </c>
      <c r="E172" s="18">
        <f t="shared" si="25"/>
        <v>64.9019115776196</v>
      </c>
      <c r="F172" s="18">
        <f t="shared" si="28"/>
        <v>90.0321249111071</v>
      </c>
      <c r="G172" s="19">
        <f t="shared" si="29"/>
        <v>25465.069945483723</v>
      </c>
      <c r="H172" s="20">
        <f t="shared" si="30"/>
        <v>193.30382315523917</v>
      </c>
      <c r="I172" s="20">
        <f t="shared" si="31"/>
        <v>131.73598705822357</v>
      </c>
      <c r="J172" s="20">
        <f t="shared" si="32"/>
        <v>254.65069945483728</v>
      </c>
      <c r="K172" s="3"/>
      <c r="L172" s="40" t="str">
        <f t="shared" si="33"/>
        <v>156.38,65.87</v>
      </c>
      <c r="M172" s="42" t="str">
        <f t="shared" si="34"/>
        <v>169.32,65.87</v>
      </c>
      <c r="N172" s="43" t="str">
        <f t="shared" si="35"/>
        <v>64.90,65.87</v>
      </c>
    </row>
    <row r="173" spans="1:14" ht="12.75">
      <c r="A173" s="3">
        <v>249</v>
      </c>
      <c r="B173" s="18">
        <f t="shared" si="26"/>
        <v>80.98148210297666</v>
      </c>
      <c r="C173" s="18">
        <f t="shared" si="24"/>
        <v>157.0106408231024</v>
      </c>
      <c r="D173" s="18">
        <f t="shared" si="27"/>
        <v>169.99521436754137</v>
      </c>
      <c r="E173" s="18">
        <f t="shared" si="25"/>
        <v>65.16158052246027</v>
      </c>
      <c r="F173" s="18">
        <f t="shared" si="28"/>
        <v>90.39349882014594</v>
      </c>
      <c r="G173" s="19">
        <f t="shared" si="29"/>
        <v>25669.905282897293</v>
      </c>
      <c r="H173" s="20">
        <f t="shared" si="30"/>
        <v>193.8231610449205</v>
      </c>
      <c r="I173" s="20">
        <f t="shared" si="31"/>
        <v>132.4398237264742</v>
      </c>
      <c r="J173" s="20">
        <f t="shared" si="32"/>
        <v>256.6990528289729</v>
      </c>
      <c r="K173" s="3"/>
      <c r="L173" s="40" t="str">
        <f t="shared" si="33"/>
        <v>157.01,66.22</v>
      </c>
      <c r="M173" s="42" t="str">
        <f t="shared" si="34"/>
        <v>170.00,66.22</v>
      </c>
      <c r="N173" s="43" t="str">
        <f t="shared" si="35"/>
        <v>65.16,66.22</v>
      </c>
    </row>
    <row r="174" spans="1:14" ht="12.75">
      <c r="A174" s="3">
        <v>248</v>
      </c>
      <c r="B174" s="18">
        <f t="shared" si="26"/>
        <v>80.35912593720079</v>
      </c>
      <c r="C174" s="18">
        <f t="shared" si="24"/>
        <v>157.63299698887826</v>
      </c>
      <c r="D174" s="18">
        <f t="shared" si="27"/>
        <v>170.66903856989734</v>
      </c>
      <c r="E174" s="18">
        <f t="shared" si="25"/>
        <v>65.4198669111869</v>
      </c>
      <c r="F174" s="18">
        <f t="shared" si="28"/>
        <v>90.75487272918477</v>
      </c>
      <c r="G174" s="19">
        <f t="shared" si="29"/>
        <v>25875.561148405042</v>
      </c>
      <c r="H174" s="20">
        <f t="shared" si="30"/>
        <v>194.3397338223738</v>
      </c>
      <c r="I174" s="20">
        <f t="shared" si="31"/>
        <v>133.1460151738978</v>
      </c>
      <c r="J174" s="20">
        <f t="shared" si="32"/>
        <v>258.7556114840504</v>
      </c>
      <c r="K174" s="3"/>
      <c r="L174" s="40" t="str">
        <f t="shared" si="33"/>
        <v>157.63,66.57</v>
      </c>
      <c r="M174" s="42" t="str">
        <f t="shared" si="34"/>
        <v>170.67,66.57</v>
      </c>
      <c r="N174" s="43" t="str">
        <f t="shared" si="35"/>
        <v>65.42,66.57</v>
      </c>
    </row>
    <row r="175" spans="1:14" ht="12.75">
      <c r="A175" s="3">
        <v>247</v>
      </c>
      <c r="B175" s="18">
        <f t="shared" si="26"/>
        <v>79.74007909264083</v>
      </c>
      <c r="C175" s="18">
        <f t="shared" si="24"/>
        <v>158.25204383343822</v>
      </c>
      <c r="D175" s="18">
        <f t="shared" si="27"/>
        <v>171.33927977452424</v>
      </c>
      <c r="E175" s="18">
        <f t="shared" si="25"/>
        <v>65.67677988598595</v>
      </c>
      <c r="F175" s="18">
        <f t="shared" si="28"/>
        <v>91.1162466382236</v>
      </c>
      <c r="G175" s="19">
        <f t="shared" si="29"/>
        <v>26082.03754200697</v>
      </c>
      <c r="H175" s="20">
        <f t="shared" si="30"/>
        <v>194.8535597719719</v>
      </c>
      <c r="I175" s="20">
        <f t="shared" si="31"/>
        <v>133.85456017600893</v>
      </c>
      <c r="J175" s="20">
        <f t="shared" si="32"/>
        <v>260.82037542006964</v>
      </c>
      <c r="K175" s="3"/>
      <c r="L175" s="40" t="str">
        <f t="shared" si="33"/>
        <v>158.25,66.93</v>
      </c>
      <c r="M175" s="42" t="str">
        <f t="shared" si="34"/>
        <v>171.34,66.93</v>
      </c>
      <c r="N175" s="43" t="str">
        <f t="shared" si="35"/>
        <v>65.68,66.93</v>
      </c>
    </row>
    <row r="176" spans="1:14" ht="12.75">
      <c r="A176" s="3">
        <v>246</v>
      </c>
      <c r="B176" s="18">
        <f t="shared" si="26"/>
        <v>79.12431982022684</v>
      </c>
      <c r="C176" s="18">
        <f t="shared" si="24"/>
        <v>158.8678031058522</v>
      </c>
      <c r="D176" s="18">
        <f t="shared" si="27"/>
        <v>172.00596152911152</v>
      </c>
      <c r="E176" s="18">
        <f t="shared" si="25"/>
        <v>65.93232847302129</v>
      </c>
      <c r="F176" s="18">
        <f t="shared" si="28"/>
        <v>91.47762054726243</v>
      </c>
      <c r="G176" s="19">
        <f t="shared" si="29"/>
        <v>26289.334463703068</v>
      </c>
      <c r="H176" s="20">
        <f t="shared" si="30"/>
        <v>195.36465694604254</v>
      </c>
      <c r="I176" s="20">
        <f t="shared" si="31"/>
        <v>134.56545761480223</v>
      </c>
      <c r="J176" s="20">
        <f t="shared" si="32"/>
        <v>262.8933446370306</v>
      </c>
      <c r="K176" s="3"/>
      <c r="L176" s="40" t="str">
        <f t="shared" si="33"/>
        <v>158.87,67.28</v>
      </c>
      <c r="M176" s="42" t="str">
        <f t="shared" si="34"/>
        <v>172.01,67.28</v>
      </c>
      <c r="N176" s="43" t="str">
        <f t="shared" si="35"/>
        <v>65.93,67.28</v>
      </c>
    </row>
    <row r="177" spans="1:14" ht="12.75">
      <c r="A177" s="3">
        <v>245</v>
      </c>
      <c r="B177" s="18">
        <f t="shared" si="26"/>
        <v>78.51182664623661</v>
      </c>
      <c r="C177" s="18">
        <f t="shared" si="24"/>
        <v>159.48029627984243</v>
      </c>
      <c r="D177" s="18">
        <f t="shared" si="27"/>
        <v>172.66910708322996</v>
      </c>
      <c r="E177" s="18">
        <f t="shared" si="25"/>
        <v>66.18652158418365</v>
      </c>
      <c r="F177" s="18">
        <f t="shared" si="28"/>
        <v>91.83899445630126</v>
      </c>
      <c r="G177" s="19">
        <f t="shared" si="29"/>
        <v>26497.451913493347</v>
      </c>
      <c r="H177" s="20">
        <f t="shared" si="30"/>
        <v>195.8730431683673</v>
      </c>
      <c r="I177" s="20">
        <f t="shared" si="31"/>
        <v>135.2787064768113</v>
      </c>
      <c r="J177" s="20">
        <f t="shared" si="32"/>
        <v>264.9745191349335</v>
      </c>
      <c r="K177" s="3"/>
      <c r="L177" s="40" t="str">
        <f t="shared" si="33"/>
        <v>159.48,67.64</v>
      </c>
      <c r="M177" s="42" t="str">
        <f t="shared" si="34"/>
        <v>172.67,67.64</v>
      </c>
      <c r="N177" s="43" t="str">
        <f t="shared" si="35"/>
        <v>66.19,67.64</v>
      </c>
    </row>
    <row r="178" spans="1:14" ht="12.75">
      <c r="A178" s="3">
        <v>244</v>
      </c>
      <c r="B178" s="18">
        <f t="shared" si="26"/>
        <v>77.90257836816573</v>
      </c>
      <c r="C178" s="18">
        <f t="shared" si="24"/>
        <v>160.0895445579133</v>
      </c>
      <c r="D178" s="18">
        <f t="shared" si="27"/>
        <v>173.3287393928032</v>
      </c>
      <c r="E178" s="18">
        <f t="shared" si="25"/>
        <v>66.43936801880469</v>
      </c>
      <c r="F178" s="18">
        <f t="shared" si="28"/>
        <v>92.2003683653401</v>
      </c>
      <c r="G178" s="19">
        <f t="shared" si="29"/>
        <v>26706.389891377807</v>
      </c>
      <c r="H178" s="20">
        <f t="shared" si="30"/>
        <v>196.37873603760937</v>
      </c>
      <c r="I178" s="20">
        <f t="shared" si="31"/>
        <v>135.99430585123608</v>
      </c>
      <c r="J178" s="20">
        <f t="shared" si="32"/>
        <v>267.0638989137781</v>
      </c>
      <c r="K178" s="3"/>
      <c r="L178" s="40" t="str">
        <f t="shared" si="33"/>
        <v>160.09,68.00</v>
      </c>
      <c r="M178" s="42" t="str">
        <f t="shared" si="34"/>
        <v>173.33,68.00</v>
      </c>
      <c r="N178" s="43" t="str">
        <f t="shared" si="35"/>
        <v>66.44,68.00</v>
      </c>
    </row>
    <row r="179" spans="1:14" ht="12.75">
      <c r="A179" s="3">
        <v>243</v>
      </c>
      <c r="B179" s="18">
        <f t="shared" si="26"/>
        <v>77.29655405068087</v>
      </c>
      <c r="C179" s="18">
        <f t="shared" si="24"/>
        <v>160.69556887539818</v>
      </c>
      <c r="D179" s="18">
        <f t="shared" si="27"/>
        <v>173.98488112448908</v>
      </c>
      <c r="E179" s="18">
        <f t="shared" si="25"/>
        <v>66.69087646533636</v>
      </c>
      <c r="F179" s="18">
        <f t="shared" si="28"/>
        <v>92.56174227437891</v>
      </c>
      <c r="G179" s="19">
        <f t="shared" si="29"/>
        <v>26916.148397356428</v>
      </c>
      <c r="H179" s="20">
        <f t="shared" si="30"/>
        <v>196.8817529306727</v>
      </c>
      <c r="I179" s="20">
        <f t="shared" si="31"/>
        <v>136.71225492813608</v>
      </c>
      <c r="J179" s="20">
        <f t="shared" si="32"/>
        <v>269.16148397356426</v>
      </c>
      <c r="K179" s="3"/>
      <c r="L179" s="40" t="str">
        <f t="shared" si="33"/>
        <v>160.70,68.36</v>
      </c>
      <c r="M179" s="42" t="str">
        <f t="shared" si="34"/>
        <v>173.98,68.36</v>
      </c>
      <c r="N179" s="43" t="str">
        <f t="shared" si="35"/>
        <v>66.69,68.36</v>
      </c>
    </row>
    <row r="180" spans="1:14" ht="12.75">
      <c r="A180" s="3">
        <v>242</v>
      </c>
      <c r="B180" s="18">
        <f t="shared" si="26"/>
        <v>76.69373302165482</v>
      </c>
      <c r="C180" s="18">
        <f t="shared" si="24"/>
        <v>161.29838990442423</v>
      </c>
      <c r="D180" s="18">
        <f t="shared" si="27"/>
        <v>174.63755465997258</v>
      </c>
      <c r="E180" s="18">
        <f t="shared" si="25"/>
        <v>66.94105550299642</v>
      </c>
      <c r="F180" s="18">
        <f t="shared" si="28"/>
        <v>92.92311618341775</v>
      </c>
      <c r="G180" s="19">
        <f t="shared" si="29"/>
        <v>27126.727431429234</v>
      </c>
      <c r="H180" s="20">
        <f t="shared" si="30"/>
        <v>197.3821110059928</v>
      </c>
      <c r="I180" s="20">
        <f t="shared" si="31"/>
        <v>137.43255299668786</v>
      </c>
      <c r="J180" s="20">
        <f t="shared" si="32"/>
        <v>271.2672743142923</v>
      </c>
      <c r="K180" s="3"/>
      <c r="L180" s="40" t="str">
        <f t="shared" si="33"/>
        <v>161.30,68.72</v>
      </c>
      <c r="M180" s="42" t="str">
        <f t="shared" si="34"/>
        <v>174.64,68.72</v>
      </c>
      <c r="N180" s="43" t="str">
        <f t="shared" si="35"/>
        <v>66.94,68.72</v>
      </c>
    </row>
    <row r="181" spans="1:14" ht="12.75">
      <c r="A181" s="3">
        <v>241</v>
      </c>
      <c r="B181" s="18">
        <f t="shared" si="26"/>
        <v>76.09409486828119</v>
      </c>
      <c r="C181" s="18">
        <f t="shared" si="24"/>
        <v>161.89802805779786</v>
      </c>
      <c r="D181" s="18">
        <f t="shared" si="27"/>
        <v>175.28678210017236</v>
      </c>
      <c r="E181" s="18">
        <f t="shared" si="25"/>
        <v>67.18991360338094</v>
      </c>
      <c r="F181" s="18">
        <f t="shared" si="28"/>
        <v>93.28449009245658</v>
      </c>
      <c r="G181" s="19">
        <f t="shared" si="29"/>
        <v>27338.126993596223</v>
      </c>
      <c r="H181" s="20">
        <f t="shared" si="30"/>
        <v>197.8798272067619</v>
      </c>
      <c r="I181" s="20">
        <f t="shared" si="31"/>
        <v>138.15519944350362</v>
      </c>
      <c r="J181" s="20">
        <f t="shared" si="32"/>
        <v>273.3812699359622</v>
      </c>
      <c r="K181" s="3"/>
      <c r="L181" s="40" t="str">
        <f t="shared" si="33"/>
        <v>161.90,69.08</v>
      </c>
      <c r="M181" s="42" t="str">
        <f t="shared" si="34"/>
        <v>175.29,69.08</v>
      </c>
      <c r="N181" s="43" t="str">
        <f t="shared" si="35"/>
        <v>67.19,69.08</v>
      </c>
    </row>
    <row r="182" spans="1:14" ht="12.75">
      <c r="A182" s="3">
        <v>240</v>
      </c>
      <c r="B182" s="18">
        <f t="shared" si="26"/>
        <v>75.49761943326692</v>
      </c>
      <c r="C182" s="18">
        <f t="shared" si="24"/>
        <v>162.49450349281213</v>
      </c>
      <c r="D182" s="18">
        <f t="shared" si="27"/>
        <v>175.93258526936305</v>
      </c>
      <c r="E182" s="18">
        <f t="shared" si="25"/>
        <v>67.43745913204445</v>
      </c>
      <c r="F182" s="18">
        <f t="shared" si="28"/>
        <v>93.64586400149541</v>
      </c>
      <c r="G182" s="19">
        <f t="shared" si="29"/>
        <v>27550.347083857385</v>
      </c>
      <c r="H182" s="20">
        <f t="shared" si="30"/>
        <v>198.3749182640889</v>
      </c>
      <c r="I182" s="20">
        <f t="shared" si="31"/>
        <v>138.88019375100973</v>
      </c>
      <c r="J182" s="20">
        <f t="shared" si="32"/>
        <v>275.50347083857383</v>
      </c>
      <c r="K182" s="3"/>
      <c r="L182" s="40" t="str">
        <f t="shared" si="33"/>
        <v>162.49,69.44</v>
      </c>
      <c r="M182" s="42" t="str">
        <f t="shared" si="34"/>
        <v>175.93,69.44</v>
      </c>
      <c r="N182" s="43" t="str">
        <f t="shared" si="35"/>
        <v>67.44,69.44</v>
      </c>
    </row>
    <row r="183" spans="1:14" ht="12.75">
      <c r="A183" s="3">
        <v>239</v>
      </c>
      <c r="B183" s="18">
        <f t="shared" si="26"/>
        <v>74.90428681110086</v>
      </c>
      <c r="C183" s="18">
        <f t="shared" si="24"/>
        <v>163.0878361149782</v>
      </c>
      <c r="D183" s="18">
        <f t="shared" si="27"/>
        <v>176.57498571921545</v>
      </c>
      <c r="E183" s="18">
        <f t="shared" si="25"/>
        <v>67.6837003500485</v>
      </c>
      <c r="F183" s="18">
        <f t="shared" si="28"/>
        <v>94.00723791053424</v>
      </c>
      <c r="G183" s="19">
        <f t="shared" si="29"/>
        <v>27763.387702212727</v>
      </c>
      <c r="H183" s="20">
        <f t="shared" si="30"/>
        <v>198.867400700097</v>
      </c>
      <c r="I183" s="20">
        <f t="shared" si="31"/>
        <v>139.60753549588273</v>
      </c>
      <c r="J183" s="20">
        <f t="shared" si="32"/>
        <v>277.63387702212725</v>
      </c>
      <c r="K183" s="3"/>
      <c r="L183" s="40" t="str">
        <f t="shared" si="33"/>
        <v>163.09,69.80</v>
      </c>
      <c r="M183" s="42" t="str">
        <f t="shared" si="34"/>
        <v>176.57,69.80</v>
      </c>
      <c r="N183" s="43" t="str">
        <f t="shared" si="35"/>
        <v>67.68,69.80</v>
      </c>
    </row>
    <row r="184" spans="1:14" ht="12.75">
      <c r="A184" s="3">
        <v>238</v>
      </c>
      <c r="B184" s="18">
        <f t="shared" si="26"/>
        <v>74.3140773443971</v>
      </c>
      <c r="C184" s="18">
        <f t="shared" si="24"/>
        <v>163.67804558168194</v>
      </c>
      <c r="D184" s="18">
        <f t="shared" si="27"/>
        <v>177.21400473275543</v>
      </c>
      <c r="E184" s="18">
        <f t="shared" si="25"/>
        <v>67.92864541547922</v>
      </c>
      <c r="F184" s="18">
        <f t="shared" si="28"/>
        <v>94.36861181957308</v>
      </c>
      <c r="G184" s="19">
        <f t="shared" si="29"/>
        <v>27977.248848662242</v>
      </c>
      <c r="H184" s="20">
        <f t="shared" si="30"/>
        <v>199.35729083095845</v>
      </c>
      <c r="I184" s="20">
        <f t="shared" si="31"/>
        <v>140.33722434754125</v>
      </c>
      <c r="J184" s="20">
        <f t="shared" si="32"/>
        <v>279.7724884866225</v>
      </c>
      <c r="K184" s="3"/>
      <c r="L184" s="40" t="str">
        <f t="shared" si="33"/>
        <v>163.68,70.17</v>
      </c>
      <c r="M184" s="42" t="str">
        <f t="shared" si="34"/>
        <v>177.21,70.17</v>
      </c>
      <c r="N184" s="43" t="str">
        <f t="shared" si="35"/>
        <v>67.93,70.17</v>
      </c>
    </row>
    <row r="185" spans="1:14" ht="12.75">
      <c r="A185" s="3">
        <v>237</v>
      </c>
      <c r="B185" s="18">
        <f t="shared" si="26"/>
        <v>73.7269716203107</v>
      </c>
      <c r="C185" s="18">
        <f t="shared" si="24"/>
        <v>164.26515130576834</v>
      </c>
      <c r="D185" s="18">
        <f t="shared" si="27"/>
        <v>177.84966332824465</v>
      </c>
      <c r="E185" s="18">
        <f t="shared" si="25"/>
        <v>68.17230238493492</v>
      </c>
      <c r="F185" s="18">
        <f t="shared" si="28"/>
        <v>94.72998572861191</v>
      </c>
      <c r="G185" s="19">
        <f t="shared" si="29"/>
        <v>28191.930523205934</v>
      </c>
      <c r="H185" s="20">
        <f t="shared" si="30"/>
        <v>199.84460476986982</v>
      </c>
      <c r="I185" s="20">
        <f t="shared" si="31"/>
        <v>141.06926006669147</v>
      </c>
      <c r="J185" s="20">
        <f t="shared" si="32"/>
        <v>281.9193052320594</v>
      </c>
      <c r="K185" s="3"/>
      <c r="L185" s="40" t="str">
        <f t="shared" si="33"/>
        <v>164.27,70.53</v>
      </c>
      <c r="M185" s="42" t="str">
        <f t="shared" si="34"/>
        <v>177.85,70.53</v>
      </c>
      <c r="N185" s="43" t="str">
        <f t="shared" si="35"/>
        <v>68.17,70.53</v>
      </c>
    </row>
    <row r="186" spans="1:14" ht="12.75">
      <c r="A186" s="3">
        <v>236</v>
      </c>
      <c r="B186" s="18">
        <f t="shared" si="26"/>
        <v>73.14295046702492</v>
      </c>
      <c r="C186" s="18">
        <f t="shared" si="24"/>
        <v>164.84917245905413</v>
      </c>
      <c r="D186" s="18">
        <f t="shared" si="27"/>
        <v>178.48198226298393</v>
      </c>
      <c r="E186" s="18">
        <f t="shared" si="25"/>
        <v>68.41467921498383</v>
      </c>
      <c r="F186" s="18">
        <f t="shared" si="28"/>
        <v>95.09135963765074</v>
      </c>
      <c r="G186" s="19">
        <f t="shared" si="29"/>
        <v>28407.432725843806</v>
      </c>
      <c r="H186" s="20">
        <f t="shared" si="30"/>
        <v>200.32935842996764</v>
      </c>
      <c r="I186" s="20">
        <f t="shared" si="31"/>
        <v>141.8036425039251</v>
      </c>
      <c r="J186" s="20">
        <f t="shared" si="32"/>
        <v>284.074327258438</v>
      </c>
      <c r="K186" s="3"/>
      <c r="L186" s="40" t="str">
        <f t="shared" si="33"/>
        <v>164.85,70.90</v>
      </c>
      <c r="M186" s="42" t="str">
        <f t="shared" si="34"/>
        <v>178.48,70.90</v>
      </c>
      <c r="N186" s="43" t="str">
        <f t="shared" si="35"/>
        <v>68.41,70.90</v>
      </c>
    </row>
    <row r="187" spans="1:14" ht="12.75">
      <c r="A187" s="3">
        <v>235</v>
      </c>
      <c r="B187" s="18">
        <f t="shared" si="26"/>
        <v>72.56199495030776</v>
      </c>
      <c r="C187" s="18">
        <f t="shared" si="24"/>
        <v>165.43012797577128</v>
      </c>
      <c r="D187" s="18">
        <f t="shared" si="27"/>
        <v>179.1109820370413</v>
      </c>
      <c r="E187" s="18">
        <f t="shared" si="25"/>
        <v>68.65578376359326</v>
      </c>
      <c r="F187" s="18">
        <f t="shared" si="28"/>
        <v>95.45273354668956</v>
      </c>
      <c r="G187" s="19">
        <f t="shared" si="29"/>
        <v>28623.75545657584</v>
      </c>
      <c r="H187" s="20">
        <f t="shared" si="30"/>
        <v>200.81156752718653</v>
      </c>
      <c r="I187" s="20">
        <f t="shared" si="31"/>
        <v>142.54037159836753</v>
      </c>
      <c r="J187" s="20">
        <f t="shared" si="32"/>
        <v>286.2375545657584</v>
      </c>
      <c r="K187" s="3"/>
      <c r="L187" s="40" t="str">
        <f t="shared" si="33"/>
        <v>165.43,71.27</v>
      </c>
      <c r="M187" s="42" t="str">
        <f t="shared" si="34"/>
        <v>179.11,71.27</v>
      </c>
      <c r="N187" s="43" t="str">
        <f t="shared" si="35"/>
        <v>68.66,71.27</v>
      </c>
    </row>
    <row r="188" spans="1:14" ht="12.75">
      <c r="A188" s="3">
        <v>234</v>
      </c>
      <c r="B188" s="18">
        <f t="shared" si="26"/>
        <v>71.9840863701371</v>
      </c>
      <c r="C188" s="18">
        <f t="shared" si="24"/>
        <v>166.00803655594194</v>
      </c>
      <c r="D188" s="18">
        <f t="shared" si="27"/>
        <v>179.73668289690625</v>
      </c>
      <c r="E188" s="18">
        <f t="shared" si="25"/>
        <v>68.89562379153021</v>
      </c>
      <c r="F188" s="18">
        <f t="shared" si="28"/>
        <v>95.81410745572839</v>
      </c>
      <c r="G188" s="19">
        <f t="shared" si="29"/>
        <v>28840.898715402065</v>
      </c>
      <c r="H188" s="20">
        <f t="shared" si="30"/>
        <v>201.29124758306043</v>
      </c>
      <c r="I188" s="20">
        <f t="shared" si="31"/>
        <v>143.27944737637543</v>
      </c>
      <c r="J188" s="20">
        <f t="shared" si="32"/>
        <v>288.4089871540207</v>
      </c>
      <c r="K188" s="3"/>
      <c r="L188" s="40" t="str">
        <f t="shared" si="33"/>
        <v>166.01,71.64</v>
      </c>
      <c r="M188" s="42" t="str">
        <f t="shared" si="34"/>
        <v>179.74,71.64</v>
      </c>
      <c r="N188" s="43" t="str">
        <f t="shared" si="35"/>
        <v>68.90,71.64</v>
      </c>
    </row>
    <row r="189" spans="1:14" ht="12.75">
      <c r="A189" s="3">
        <v>233</v>
      </c>
      <c r="B189" s="18">
        <f t="shared" si="26"/>
        <v>71.4092062573917</v>
      </c>
      <c r="C189" s="18">
        <f t="shared" si="24"/>
        <v>166.58291666868735</v>
      </c>
      <c r="D189" s="18">
        <f t="shared" si="27"/>
        <v>180.35910483907188</v>
      </c>
      <c r="E189" s="18">
        <f t="shared" si="25"/>
        <v>69.13420696373461</v>
      </c>
      <c r="F189" s="18">
        <f t="shared" si="28"/>
        <v>96.17548136476722</v>
      </c>
      <c r="G189" s="19">
        <f t="shared" si="29"/>
        <v>29058.862502322467</v>
      </c>
      <c r="H189" s="20">
        <f t="shared" si="30"/>
        <v>201.7684139274692</v>
      </c>
      <c r="I189" s="20">
        <f t="shared" si="31"/>
        <v>144.0208699502808</v>
      </c>
      <c r="J189" s="20">
        <f t="shared" si="32"/>
        <v>290.58862502322467</v>
      </c>
      <c r="K189" s="3"/>
      <c r="L189" s="40" t="str">
        <f t="shared" si="33"/>
        <v>166.58,72.01</v>
      </c>
      <c r="M189" s="42" t="str">
        <f t="shared" si="34"/>
        <v>180.36,72.01</v>
      </c>
      <c r="N189" s="43" t="str">
        <f t="shared" si="35"/>
        <v>69.13,72.01</v>
      </c>
    </row>
    <row r="190" spans="1:14" ht="12.75">
      <c r="A190" s="3">
        <v>232</v>
      </c>
      <c r="B190" s="18">
        <f t="shared" si="26"/>
        <v>70.83733637060828</v>
      </c>
      <c r="C190" s="18">
        <f t="shared" si="24"/>
        <v>167.15478655547076</v>
      </c>
      <c r="D190" s="18">
        <f t="shared" si="27"/>
        <v>180.97826761354662</v>
      </c>
      <c r="E190" s="18">
        <f t="shared" si="25"/>
        <v>69.3715408506652</v>
      </c>
      <c r="F190" s="18">
        <f t="shared" si="28"/>
        <v>96.53685527380605</v>
      </c>
      <c r="G190" s="19">
        <f t="shared" si="29"/>
        <v>29277.646817337045</v>
      </c>
      <c r="H190" s="20">
        <f t="shared" si="30"/>
        <v>202.24308170133037</v>
      </c>
      <c r="I190" s="20">
        <f t="shared" si="31"/>
        <v>144.76463951718185</v>
      </c>
      <c r="J190" s="20">
        <f t="shared" si="32"/>
        <v>292.77646817337046</v>
      </c>
      <c r="K190" s="3"/>
      <c r="L190" s="40" t="str">
        <f t="shared" si="33"/>
        <v>167.15,72.38</v>
      </c>
      <c r="M190" s="42" t="str">
        <f t="shared" si="34"/>
        <v>180.98,72.38</v>
      </c>
      <c r="N190" s="43" t="str">
        <f t="shared" si="35"/>
        <v>69.37,72.38</v>
      </c>
    </row>
    <row r="191" spans="1:14" ht="12.75">
      <c r="A191" s="3">
        <v>231</v>
      </c>
      <c r="B191" s="18">
        <f t="shared" si="26"/>
        <v>70.26845869280132</v>
      </c>
      <c r="C191" s="18">
        <f t="shared" si="24"/>
        <v>167.72366423327773</v>
      </c>
      <c r="D191" s="18">
        <f t="shared" si="27"/>
        <v>181.594190727297</v>
      </c>
      <c r="E191" s="18">
        <f t="shared" si="25"/>
        <v>69.60763292961934</v>
      </c>
      <c r="F191" s="18">
        <f t="shared" si="28"/>
        <v>96.89822918284489</v>
      </c>
      <c r="G191" s="19">
        <f t="shared" si="29"/>
        <v>29497.251660445792</v>
      </c>
      <c r="H191" s="20">
        <f t="shared" si="30"/>
        <v>202.71526585923866</v>
      </c>
      <c r="I191" s="20">
        <f t="shared" si="31"/>
        <v>145.5107563577776</v>
      </c>
      <c r="J191" s="20">
        <f t="shared" si="32"/>
        <v>294.9725166044579</v>
      </c>
      <c r="K191" s="3"/>
      <c r="L191" s="40" t="str">
        <f t="shared" si="33"/>
        <v>167.72,72.76</v>
      </c>
      <c r="M191" s="42" t="str">
        <f t="shared" si="34"/>
        <v>181.59,72.76</v>
      </c>
      <c r="N191" s="43" t="str">
        <f t="shared" si="35"/>
        <v>69.61,72.76</v>
      </c>
    </row>
    <row r="192" spans="1:14" ht="12.75">
      <c r="A192" s="3">
        <v>230</v>
      </c>
      <c r="B192" s="18">
        <f t="shared" si="26"/>
        <v>69.70255542834636</v>
      </c>
      <c r="C192" s="18">
        <f t="shared" si="24"/>
        <v>168.2895674977327</v>
      </c>
      <c r="D192" s="18">
        <f t="shared" si="27"/>
        <v>182.20689344762218</v>
      </c>
      <c r="E192" s="18">
        <f t="shared" si="25"/>
        <v>69.84249058602653</v>
      </c>
      <c r="F192" s="18">
        <f t="shared" si="28"/>
        <v>97.25960309188372</v>
      </c>
      <c r="G192" s="19">
        <f t="shared" si="29"/>
        <v>29717.677031648727</v>
      </c>
      <c r="H192" s="20">
        <f t="shared" si="30"/>
        <v>203.18498117205303</v>
      </c>
      <c r="I192" s="20">
        <f t="shared" si="31"/>
        <v>146.2592208352466</v>
      </c>
      <c r="J192" s="20">
        <f t="shared" si="32"/>
        <v>297.17677031648725</v>
      </c>
      <c r="K192" s="3"/>
      <c r="L192" s="40" t="str">
        <f t="shared" si="33"/>
        <v>168.29,73.13</v>
      </c>
      <c r="M192" s="42" t="str">
        <f t="shared" si="34"/>
        <v>182.21,73.13</v>
      </c>
      <c r="N192" s="43" t="str">
        <f t="shared" si="35"/>
        <v>69.84,73.13</v>
      </c>
    </row>
    <row r="193" spans="1:14" ht="12.75">
      <c r="A193" s="3">
        <v>229</v>
      </c>
      <c r="B193" s="18">
        <f t="shared" si="26"/>
        <v>69.1396089999237</v>
      </c>
      <c r="C193" s="18">
        <f t="shared" si="24"/>
        <v>168.85251392615535</v>
      </c>
      <c r="D193" s="18">
        <f t="shared" si="27"/>
        <v>182.81639480546306</v>
      </c>
      <c r="E193" s="18">
        <f t="shared" si="25"/>
        <v>70.07612111471677</v>
      </c>
      <c r="F193" s="18">
        <f t="shared" si="28"/>
        <v>97.62097700092255</v>
      </c>
      <c r="G193" s="19">
        <f t="shared" si="29"/>
        <v>29938.92293094584</v>
      </c>
      <c r="H193" s="20">
        <f t="shared" si="30"/>
        <v>203.6522422294335</v>
      </c>
      <c r="I193" s="20">
        <f t="shared" si="31"/>
        <v>147.01003339416616</v>
      </c>
      <c r="J193" s="20">
        <f t="shared" si="32"/>
        <v>299.38922930945836</v>
      </c>
      <c r="K193" s="3"/>
      <c r="L193" s="40" t="str">
        <f t="shared" si="33"/>
        <v>168.85,73.51</v>
      </c>
      <c r="M193" s="42" t="str">
        <f t="shared" si="34"/>
        <v>182.82,73.51</v>
      </c>
      <c r="N193" s="43" t="str">
        <f t="shared" si="35"/>
        <v>70.08,73.51</v>
      </c>
    </row>
    <row r="194" spans="1:14" ht="12.75">
      <c r="A194" s="3">
        <v>228</v>
      </c>
      <c r="B194" s="18">
        <f t="shared" si="26"/>
        <v>68.579602045522</v>
      </c>
      <c r="C194" s="18">
        <f t="shared" si="24"/>
        <v>169.41252088055705</v>
      </c>
      <c r="D194" s="18">
        <f t="shared" si="27"/>
        <v>183.42271359864654</v>
      </c>
      <c r="E194" s="18">
        <f t="shared" si="25"/>
        <v>70.30853172116412</v>
      </c>
      <c r="F194" s="18">
        <f t="shared" si="28"/>
        <v>97.98235090996138</v>
      </c>
      <c r="G194" s="19">
        <f t="shared" si="29"/>
        <v>30160.98935833712</v>
      </c>
      <c r="H194" s="20">
        <f t="shared" si="30"/>
        <v>204.1170634423282</v>
      </c>
      <c r="I194" s="20">
        <f t="shared" si="31"/>
        <v>147.76319455947342</v>
      </c>
      <c r="J194" s="20">
        <f t="shared" si="32"/>
        <v>301.6098935833712</v>
      </c>
      <c r="K194" s="3"/>
      <c r="L194" s="40" t="str">
        <f t="shared" si="33"/>
        <v>169.41,73.88</v>
      </c>
      <c r="M194" s="42" t="str">
        <f t="shared" si="34"/>
        <v>183.42,73.88</v>
      </c>
      <c r="N194" s="43" t="str">
        <f t="shared" si="35"/>
        <v>70.31,73.88</v>
      </c>
    </row>
    <row r="195" spans="1:14" ht="12.75">
      <c r="A195" s="3">
        <v>227</v>
      </c>
      <c r="B195" s="18">
        <f t="shared" si="26"/>
        <v>68.0225174155004</v>
      </c>
      <c r="C195" s="18">
        <f t="shared" si="24"/>
        <v>169.96960551057865</v>
      </c>
      <c r="D195" s="18">
        <f t="shared" si="27"/>
        <v>184.02586839506625</v>
      </c>
      <c r="E195" s="18">
        <f t="shared" si="25"/>
        <v>70.53972952270595</v>
      </c>
      <c r="F195" s="18">
        <f t="shared" si="28"/>
        <v>98.3437248190002</v>
      </c>
      <c r="G195" s="19">
        <f t="shared" si="29"/>
        <v>30383.876313822573</v>
      </c>
      <c r="H195" s="20">
        <f t="shared" si="30"/>
        <v>204.5794590454119</v>
      </c>
      <c r="I195" s="20">
        <f t="shared" si="31"/>
        <v>148.51870493546497</v>
      </c>
      <c r="J195" s="20">
        <f t="shared" si="32"/>
        <v>303.8387631382257</v>
      </c>
      <c r="K195" s="3"/>
      <c r="L195" s="40" t="str">
        <f t="shared" si="33"/>
        <v>169.97,74.26</v>
      </c>
      <c r="M195" s="42" t="str">
        <f t="shared" si="34"/>
        <v>184.03,74.26</v>
      </c>
      <c r="N195" s="43" t="str">
        <f t="shared" si="35"/>
        <v>70.54,74.26</v>
      </c>
    </row>
    <row r="196" spans="1:14" ht="12.75">
      <c r="A196" s="3">
        <v>226</v>
      </c>
      <c r="B196" s="18">
        <f t="shared" si="26"/>
        <v>67.46833816970846</v>
      </c>
      <c r="C196" s="18">
        <f t="shared" si="24"/>
        <v>170.5237847563706</v>
      </c>
      <c r="D196" s="18">
        <f t="shared" si="27"/>
        <v>184.62587753580075</v>
      </c>
      <c r="E196" s="18">
        <f t="shared" si="25"/>
        <v>70.76972154973828</v>
      </c>
      <c r="F196" s="18">
        <f t="shared" si="28"/>
        <v>98.70509872803903</v>
      </c>
      <c r="G196" s="19">
        <f t="shared" si="29"/>
        <v>30607.58379740221</v>
      </c>
      <c r="H196" s="20">
        <f t="shared" si="30"/>
        <v>205.03944309947653</v>
      </c>
      <c r="I196" s="20">
        <f t="shared" si="31"/>
        <v>149.27656520483572</v>
      </c>
      <c r="J196" s="20">
        <f t="shared" si="32"/>
        <v>306.0758379740221</v>
      </c>
      <c r="K196" s="3"/>
      <c r="L196" s="40" t="str">
        <f t="shared" si="33"/>
        <v>170.52,74.64</v>
      </c>
      <c r="M196" s="42" t="str">
        <f t="shared" si="34"/>
        <v>184.63,74.64</v>
      </c>
      <c r="N196" s="43" t="str">
        <f t="shared" si="35"/>
        <v>70.77,74.64</v>
      </c>
    </row>
    <row r="197" spans="1:14" ht="12.75">
      <c r="A197" s="3">
        <v>225</v>
      </c>
      <c r="B197" s="18">
        <f t="shared" si="26"/>
        <v>66.91704757466132</v>
      </c>
      <c r="C197" s="18">
        <f t="shared" si="24"/>
        <v>171.07507535141772</v>
      </c>
      <c r="D197" s="18">
        <f t="shared" si="27"/>
        <v>185.2227591381721</v>
      </c>
      <c r="E197" s="18">
        <f t="shared" si="25"/>
        <v>70.99851474688796</v>
      </c>
      <c r="F197" s="18">
        <f t="shared" si="28"/>
        <v>99.06647263707787</v>
      </c>
      <c r="G197" s="19">
        <f t="shared" si="29"/>
        <v>30832.11180907602</v>
      </c>
      <c r="H197" s="20">
        <f t="shared" si="30"/>
        <v>205.4970294937759</v>
      </c>
      <c r="I197" s="20">
        <f t="shared" si="31"/>
        <v>150.03677612775354</v>
      </c>
      <c r="J197" s="20">
        <f t="shared" si="32"/>
        <v>308.3211180907602</v>
      </c>
      <c r="K197" s="3"/>
      <c r="L197" s="40" t="str">
        <f t="shared" si="33"/>
        <v>171.08,75.02</v>
      </c>
      <c r="M197" s="42" t="str">
        <f t="shared" si="34"/>
        <v>185.22,75.02</v>
      </c>
      <c r="N197" s="43" t="str">
        <f t="shared" si="35"/>
        <v>71.00,75.02</v>
      </c>
    </row>
    <row r="198" spans="1:14" ht="12.75">
      <c r="A198" s="3">
        <v>224</v>
      </c>
      <c r="B198" s="18">
        <f t="shared" si="26"/>
        <v>66.3686291007707</v>
      </c>
      <c r="C198" s="18">
        <f t="shared" si="24"/>
        <v>171.62349382530834</v>
      </c>
      <c r="D198" s="18">
        <f t="shared" si="27"/>
        <v>185.81653109874384</v>
      </c>
      <c r="E198" s="18">
        <f t="shared" si="25"/>
        <v>71.22611597416204</v>
      </c>
      <c r="F198" s="18">
        <f t="shared" si="28"/>
        <v>99.4278465461167</v>
      </c>
      <c r="G198" s="19">
        <f t="shared" si="29"/>
        <v>31057.460348844015</v>
      </c>
      <c r="H198" s="20">
        <f t="shared" si="30"/>
        <v>205.95223194832406</v>
      </c>
      <c r="I198" s="20">
        <f t="shared" si="31"/>
        <v>150.79933854097155</v>
      </c>
      <c r="J198" s="20">
        <f t="shared" si="32"/>
        <v>310.5746034884402</v>
      </c>
      <c r="K198" s="3"/>
      <c r="L198" s="40" t="str">
        <f t="shared" si="33"/>
        <v>171.62,75.40</v>
      </c>
      <c r="M198" s="42" t="str">
        <f t="shared" si="34"/>
        <v>185.82,75.40</v>
      </c>
      <c r="N198" s="43" t="str">
        <f t="shared" si="35"/>
        <v>71.23,75.40</v>
      </c>
    </row>
    <row r="199" spans="1:14" ht="12.75">
      <c r="A199" s="3">
        <v>223</v>
      </c>
      <c r="B199" s="18">
        <f t="shared" si="26"/>
        <v>65.82306641962913</v>
      </c>
      <c r="C199" s="18">
        <f t="shared" si="24"/>
        <v>172.16905650644992</v>
      </c>
      <c r="D199" s="18">
        <f t="shared" si="27"/>
        <v>186.4072110962612</v>
      </c>
      <c r="E199" s="18">
        <f t="shared" si="25"/>
        <v>71.45253200807473</v>
      </c>
      <c r="F199" s="18">
        <f t="shared" si="28"/>
        <v>99.78922045515553</v>
      </c>
      <c r="G199" s="19">
        <f t="shared" si="29"/>
        <v>31283.62941670618</v>
      </c>
      <c r="H199" s="20">
        <f t="shared" si="30"/>
        <v>206.40506401614945</v>
      </c>
      <c r="I199" s="20">
        <f t="shared" si="31"/>
        <v>151.56425335697432</v>
      </c>
      <c r="J199" s="20">
        <f t="shared" si="32"/>
        <v>312.8362941670618</v>
      </c>
      <c r="K199" s="3"/>
      <c r="L199" s="40" t="str">
        <f t="shared" si="33"/>
        <v>172.17,75.78</v>
      </c>
      <c r="M199" s="42" t="str">
        <f t="shared" si="34"/>
        <v>186.41,75.78</v>
      </c>
      <c r="N199" s="43" t="str">
        <f t="shared" si="35"/>
        <v>71.45,75.78</v>
      </c>
    </row>
    <row r="200" spans="1:14" ht="12.75">
      <c r="A200" s="3">
        <v>222</v>
      </c>
      <c r="B200" s="18">
        <f t="shared" si="26"/>
        <v>65.28034340134727</v>
      </c>
      <c r="C200" s="18">
        <f t="shared" si="24"/>
        <v>172.71177952473178</v>
      </c>
      <c r="D200" s="18">
        <f t="shared" si="27"/>
        <v>186.99481659453423</v>
      </c>
      <c r="E200" s="18">
        <f t="shared" si="25"/>
        <v>71.67776954275246</v>
      </c>
      <c r="F200" s="18">
        <f t="shared" si="28"/>
        <v>100.15059436419436</v>
      </c>
      <c r="G200" s="19">
        <f t="shared" si="29"/>
        <v>31510.619012662526</v>
      </c>
      <c r="H200" s="20">
        <f t="shared" si="30"/>
        <v>206.85553908550492</v>
      </c>
      <c r="I200" s="20">
        <f t="shared" si="31"/>
        <v>152.33152156315927</v>
      </c>
      <c r="J200" s="20">
        <f t="shared" si="32"/>
        <v>315.1061901266253</v>
      </c>
      <c r="K200" s="3"/>
      <c r="L200" s="40" t="str">
        <f t="shared" si="33"/>
        <v>172.71,76.17</v>
      </c>
      <c r="M200" s="42" t="str">
        <f t="shared" si="34"/>
        <v>186.99,76.17</v>
      </c>
      <c r="N200" s="43" t="str">
        <f t="shared" si="35"/>
        <v>71.68,76.17</v>
      </c>
    </row>
    <row r="201" spans="1:14" ht="12.75">
      <c r="A201" s="3">
        <v>221</v>
      </c>
      <c r="B201" s="18">
        <f t="shared" si="26"/>
        <v>64.74044411194288</v>
      </c>
      <c r="C201" s="18">
        <f t="shared" si="24"/>
        <v>173.25167881413617</v>
      </c>
      <c r="D201" s="18">
        <f t="shared" si="27"/>
        <v>187.5793648452645</v>
      </c>
      <c r="E201" s="18">
        <f t="shared" si="25"/>
        <v>71.90183519101754</v>
      </c>
      <c r="F201" s="18">
        <f t="shared" si="28"/>
        <v>100.5119682732332</v>
      </c>
      <c r="G201" s="19">
        <f t="shared" si="29"/>
        <v>31738.429136713046</v>
      </c>
      <c r="H201" s="20">
        <f t="shared" si="30"/>
        <v>207.30367038203505</v>
      </c>
      <c r="I201" s="20">
        <f t="shared" si="31"/>
        <v>153.10114422105042</v>
      </c>
      <c r="J201" s="20">
        <f t="shared" si="32"/>
        <v>317.38429136713046</v>
      </c>
      <c r="K201" s="3"/>
      <c r="L201" s="40" t="str">
        <f t="shared" si="33"/>
        <v>173.25,76.55</v>
      </c>
      <c r="M201" s="42" t="str">
        <f t="shared" si="34"/>
        <v>187.58,76.55</v>
      </c>
      <c r="N201" s="43" t="str">
        <f t="shared" si="35"/>
        <v>71.90,76.55</v>
      </c>
    </row>
    <row r="202" spans="1:14" ht="12.75">
      <c r="A202" s="3">
        <v>220</v>
      </c>
      <c r="B202" s="18">
        <f t="shared" si="26"/>
        <v>64.20335281078036</v>
      </c>
      <c r="C202" s="18">
        <f t="shared" si="24"/>
        <v>173.7887701152987</v>
      </c>
      <c r="D202" s="18">
        <f t="shared" si="27"/>
        <v>188.16087289081747</v>
      </c>
      <c r="E202" s="18">
        <f t="shared" si="25"/>
        <v>72.12473548545073</v>
      </c>
      <c r="F202" s="18">
        <f t="shared" si="28"/>
        <v>100.87334218227203</v>
      </c>
      <c r="G202" s="19">
        <f t="shared" si="29"/>
        <v>31967.059788857747</v>
      </c>
      <c r="H202" s="20">
        <f t="shared" si="30"/>
        <v>207.74947097090146</v>
      </c>
      <c r="I202" s="20">
        <f t="shared" si="31"/>
        <v>153.8731224655452</v>
      </c>
      <c r="J202" s="20">
        <f t="shared" si="32"/>
        <v>319.6705978885775</v>
      </c>
      <c r="K202" s="3"/>
      <c r="L202" s="40" t="str">
        <f t="shared" si="33"/>
        <v>173.79,76.94</v>
      </c>
      <c r="M202" s="42" t="str">
        <f t="shared" si="34"/>
        <v>188.16,76.94</v>
      </c>
      <c r="N202" s="43" t="str">
        <f t="shared" si="35"/>
        <v>72.12,76.94</v>
      </c>
    </row>
    <row r="203" spans="1:14" ht="12.75">
      <c r="A203" s="3">
        <v>219</v>
      </c>
      <c r="B203" s="18">
        <f t="shared" si="26"/>
        <v>63.669053948059855</v>
      </c>
      <c r="C203" s="18">
        <f t="shared" si="24"/>
        <v>174.3230689780192</v>
      </c>
      <c r="D203" s="18">
        <f t="shared" si="27"/>
        <v>188.73935756694104</v>
      </c>
      <c r="E203" s="18">
        <f t="shared" si="25"/>
        <v>72.34647687943337</v>
      </c>
      <c r="F203" s="18">
        <f t="shared" si="28"/>
        <v>101.23471609131086</v>
      </c>
      <c r="G203" s="19">
        <f t="shared" si="29"/>
        <v>32196.510969096624</v>
      </c>
      <c r="H203" s="20">
        <f t="shared" si="30"/>
        <v>208.1929537588667</v>
      </c>
      <c r="I203" s="20">
        <f t="shared" si="31"/>
        <v>154.64745750419235</v>
      </c>
      <c r="J203" s="20">
        <f t="shared" si="32"/>
        <v>321.9651096909662</v>
      </c>
      <c r="K203" s="3"/>
      <c r="L203" s="40" t="str">
        <f t="shared" si="33"/>
        <v>174.32,77.32</v>
      </c>
      <c r="M203" s="42" t="str">
        <f t="shared" si="34"/>
        <v>188.74,77.32</v>
      </c>
      <c r="N203" s="43" t="str">
        <f t="shared" si="35"/>
        <v>72.35,77.32</v>
      </c>
    </row>
    <row r="204" spans="1:14" ht="12.75">
      <c r="A204" s="3">
        <v>218</v>
      </c>
      <c r="B204" s="18">
        <f t="shared" si="26"/>
        <v>63.13753216235517</v>
      </c>
      <c r="C204" s="18">
        <f t="shared" si="24"/>
        <v>174.85459076372388</v>
      </c>
      <c r="D204" s="18">
        <f t="shared" si="27"/>
        <v>189.31483550543112</v>
      </c>
      <c r="E204" s="18">
        <f t="shared" si="25"/>
        <v>72.56706574816907</v>
      </c>
      <c r="F204" s="18">
        <f t="shared" si="28"/>
        <v>101.59609000034968</v>
      </c>
      <c r="G204" s="19">
        <f t="shared" si="29"/>
        <v>32426.782677429663</v>
      </c>
      <c r="H204" s="20">
        <f t="shared" si="30"/>
        <v>208.63413149633814</v>
      </c>
      <c r="I204" s="20">
        <f t="shared" si="31"/>
        <v>155.42415061650067</v>
      </c>
      <c r="J204" s="20">
        <f t="shared" si="32"/>
        <v>324.2678267742967</v>
      </c>
      <c r="K204" s="3"/>
      <c r="L204" s="40" t="str">
        <f t="shared" si="33"/>
        <v>174.85,77.71</v>
      </c>
      <c r="M204" s="42" t="str">
        <f t="shared" si="34"/>
        <v>189.31,77.71</v>
      </c>
      <c r="N204" s="43" t="str">
        <f t="shared" si="35"/>
        <v>72.57,77.71</v>
      </c>
    </row>
    <row r="205" spans="1:14" ht="12.75">
      <c r="A205" s="3">
        <v>217</v>
      </c>
      <c r="B205" s="18">
        <f t="shared" si="26"/>
        <v>62.60877227819918</v>
      </c>
      <c r="C205" s="18">
        <f t="shared" si="24"/>
        <v>175.38335064787987</v>
      </c>
      <c r="D205" s="18">
        <f t="shared" si="27"/>
        <v>189.88732313674606</v>
      </c>
      <c r="E205" s="18">
        <f t="shared" si="25"/>
        <v>72.78650838968593</v>
      </c>
      <c r="F205" s="18">
        <f t="shared" si="28"/>
        <v>101.95746390938851</v>
      </c>
      <c r="G205" s="19">
        <f t="shared" si="29"/>
        <v>32657.874913856893</v>
      </c>
      <c r="H205" s="20">
        <f t="shared" si="30"/>
        <v>209.07301677937187</v>
      </c>
      <c r="I205" s="20">
        <f t="shared" si="31"/>
        <v>156.20320315327785</v>
      </c>
      <c r="J205" s="20">
        <f t="shared" si="32"/>
        <v>326.5787491385689</v>
      </c>
      <c r="K205" s="3"/>
      <c r="L205" s="40" t="str">
        <f t="shared" si="33"/>
        <v>175.38,78.10</v>
      </c>
      <c r="M205" s="42" t="str">
        <f t="shared" si="34"/>
        <v>189.89,78.10</v>
      </c>
      <c r="N205" s="43" t="str">
        <f t="shared" si="35"/>
        <v>72.79,78.10</v>
      </c>
    </row>
    <row r="206" spans="1:14" ht="12.75">
      <c r="A206" s="3">
        <v>216</v>
      </c>
      <c r="B206" s="18">
        <f t="shared" si="26"/>
        <v>62.0827593037165</v>
      </c>
      <c r="C206" s="18">
        <f t="shared" si="24"/>
        <v>175.90936362236255</v>
      </c>
      <c r="D206" s="18">
        <f t="shared" si="27"/>
        <v>190.4568366925695</v>
      </c>
      <c r="E206" s="18">
        <f t="shared" si="25"/>
        <v>73.00481102581892</v>
      </c>
      <c r="F206" s="18">
        <f t="shared" si="28"/>
        <v>102.31883781842734</v>
      </c>
      <c r="G206" s="19">
        <f t="shared" si="29"/>
        <v>32889.78767837829</v>
      </c>
      <c r="H206" s="20">
        <f t="shared" si="30"/>
        <v>209.50962205163782</v>
      </c>
      <c r="I206" s="20">
        <f t="shared" si="31"/>
        <v>156.98461653599827</v>
      </c>
      <c r="J206" s="20">
        <f t="shared" si="32"/>
        <v>328.8978767837829</v>
      </c>
      <c r="K206" s="3"/>
      <c r="L206" s="40" t="str">
        <f t="shared" si="33"/>
        <v>175.91,78.49</v>
      </c>
      <c r="M206" s="42" t="str">
        <f t="shared" si="34"/>
        <v>190.46,78.49</v>
      </c>
      <c r="N206" s="43" t="str">
        <f t="shared" si="35"/>
        <v>73.00,78.49</v>
      </c>
    </row>
    <row r="207" spans="1:14" ht="12.75">
      <c r="A207" s="3">
        <v>215</v>
      </c>
      <c r="B207" s="18">
        <f t="shared" si="26"/>
        <v>61.55947842830133</v>
      </c>
      <c r="C207" s="18">
        <f t="shared" si="24"/>
        <v>176.43264449777772</v>
      </c>
      <c r="D207" s="18">
        <f t="shared" si="27"/>
        <v>191.02339220832505</v>
      </c>
      <c r="E207" s="18">
        <f t="shared" si="25"/>
        <v>73.22197980317361</v>
      </c>
      <c r="F207" s="18">
        <f t="shared" si="28"/>
        <v>102.68021172746617</v>
      </c>
      <c r="G207" s="19">
        <f t="shared" si="29"/>
        <v>33122.52097099388</v>
      </c>
      <c r="H207" s="20">
        <f t="shared" si="30"/>
        <v>209.9439596063472</v>
      </c>
      <c r="I207" s="20">
        <f t="shared" si="31"/>
        <v>157.76839225619946</v>
      </c>
      <c r="J207" s="20">
        <f t="shared" si="32"/>
        <v>331.2252097099388</v>
      </c>
      <c r="K207" s="3"/>
      <c r="L207" s="40" t="str">
        <f t="shared" si="33"/>
        <v>176.43,78.88</v>
      </c>
      <c r="M207" s="42" t="str">
        <f t="shared" si="34"/>
        <v>191.02,78.88</v>
      </c>
      <c r="N207" s="43" t="str">
        <f t="shared" si="35"/>
        <v>73.22,78.88</v>
      </c>
    </row>
    <row r="208" spans="1:14" ht="12.75">
      <c r="A208" s="3">
        <v>214</v>
      </c>
      <c r="B208" s="18">
        <f t="shared" si="26"/>
        <v>61.03891502034074</v>
      </c>
      <c r="C208" s="18">
        <f t="shared" si="24"/>
        <v>176.9532079057383</v>
      </c>
      <c r="D208" s="18">
        <f t="shared" si="27"/>
        <v>191.58700552564068</v>
      </c>
      <c r="E208" s="18">
        <f t="shared" si="25"/>
        <v>73.43802079407108</v>
      </c>
      <c r="F208" s="18">
        <f t="shared" si="28"/>
        <v>103.041585636505</v>
      </c>
      <c r="G208" s="19">
        <f t="shared" si="29"/>
        <v>33356.074791703635</v>
      </c>
      <c r="H208" s="20">
        <f t="shared" si="30"/>
        <v>210.37604158814216</v>
      </c>
      <c r="I208" s="20">
        <f t="shared" si="31"/>
        <v>158.554531874906</v>
      </c>
      <c r="J208" s="20">
        <f t="shared" si="32"/>
        <v>333.56074791703634</v>
      </c>
      <c r="K208" s="3"/>
      <c r="L208" s="40" t="str">
        <f t="shared" si="33"/>
        <v>176.95,79.28</v>
      </c>
      <c r="M208" s="42" t="str">
        <f t="shared" si="34"/>
        <v>191.59,79.28</v>
      </c>
      <c r="N208" s="43" t="str">
        <f t="shared" si="35"/>
        <v>73.44,79.28</v>
      </c>
    </row>
    <row r="209" spans="1:14" ht="12.75">
      <c r="A209" s="3">
        <v>213</v>
      </c>
      <c r="B209" s="18">
        <f t="shared" si="26"/>
        <v>60.5210546249819</v>
      </c>
      <c r="C209" s="18">
        <f t="shared" si="24"/>
        <v>177.47106830109715</v>
      </c>
      <c r="D209" s="18">
        <f t="shared" si="27"/>
        <v>192.14769229476653</v>
      </c>
      <c r="E209" s="18">
        <f t="shared" si="25"/>
        <v>73.65293999747455</v>
      </c>
      <c r="F209" s="18">
        <f t="shared" si="28"/>
        <v>103.40295954554384</v>
      </c>
      <c r="G209" s="19">
        <f t="shared" si="29"/>
        <v>33590.449140507575</v>
      </c>
      <c r="H209" s="20">
        <f t="shared" si="30"/>
        <v>210.80587999494907</v>
      </c>
      <c r="I209" s="20">
        <f t="shared" si="31"/>
        <v>159.3430370220812</v>
      </c>
      <c r="J209" s="20">
        <f t="shared" si="32"/>
        <v>335.90449140507576</v>
      </c>
      <c r="K209" s="3"/>
      <c r="L209" s="40" t="str">
        <f t="shared" si="33"/>
        <v>177.47,79.67</v>
      </c>
      <c r="M209" s="42" t="str">
        <f t="shared" si="34"/>
        <v>192.15,79.67</v>
      </c>
      <c r="N209" s="43" t="str">
        <f t="shared" si="35"/>
        <v>73.65,79.67</v>
      </c>
    </row>
    <row r="210" spans="1:14" ht="12.75">
      <c r="A210" s="3">
        <v>212</v>
      </c>
      <c r="B210" s="18">
        <f t="shared" si="26"/>
        <v>60.00588296194266</v>
      </c>
      <c r="C210" s="18">
        <f t="shared" si="24"/>
        <v>177.9862399641364</v>
      </c>
      <c r="D210" s="18">
        <f t="shared" si="27"/>
        <v>192.70546797694533</v>
      </c>
      <c r="E210" s="18">
        <f t="shared" si="25"/>
        <v>73.86674333989797</v>
      </c>
      <c r="F210" s="18">
        <f t="shared" si="28"/>
        <v>103.76433345458267</v>
      </c>
      <c r="G210" s="19">
        <f t="shared" si="29"/>
        <v>33825.644017405684</v>
      </c>
      <c r="H210" s="20">
        <f t="shared" si="30"/>
        <v>211.2334866797959</v>
      </c>
      <c r="I210" s="20">
        <f t="shared" si="31"/>
        <v>160.1339093961045</v>
      </c>
      <c r="J210" s="20">
        <f t="shared" si="32"/>
        <v>338.2564401740568</v>
      </c>
      <c r="K210" s="3"/>
      <c r="L210" s="40" t="str">
        <f t="shared" si="33"/>
        <v>177.99,80.07</v>
      </c>
      <c r="M210" s="42" t="str">
        <f t="shared" si="34"/>
        <v>192.71,80.07</v>
      </c>
      <c r="N210" s="43" t="str">
        <f t="shared" si="35"/>
        <v>73.87,80.07</v>
      </c>
    </row>
    <row r="211" spans="1:14" ht="12.75">
      <c r="A211" s="3">
        <v>211</v>
      </c>
      <c r="B211" s="18">
        <f t="shared" si="26"/>
        <v>59.493385923364656</v>
      </c>
      <c r="C211" s="18">
        <f t="shared" si="24"/>
        <v>178.4987370027144</v>
      </c>
      <c r="D211" s="18">
        <f t="shared" si="27"/>
        <v>193.2603478467368</v>
      </c>
      <c r="E211" s="18">
        <f t="shared" si="25"/>
        <v>74.07943667629704</v>
      </c>
      <c r="F211" s="18">
        <f t="shared" si="28"/>
        <v>104.1257073636215</v>
      </c>
      <c r="G211" s="19">
        <f t="shared" si="29"/>
        <v>34061.65942239798</v>
      </c>
      <c r="H211" s="20">
        <f t="shared" si="30"/>
        <v>211.65887335259404</v>
      </c>
      <c r="I211" s="20">
        <f t="shared" si="31"/>
        <v>160.9271507632757</v>
      </c>
      <c r="J211" s="20">
        <f t="shared" si="32"/>
        <v>340.61659422397975</v>
      </c>
      <c r="K211" s="3"/>
      <c r="L211" s="40" t="str">
        <f t="shared" si="33"/>
        <v>178.50,80.46</v>
      </c>
      <c r="M211" s="42" t="str">
        <f t="shared" si="34"/>
        <v>193.26,80.46</v>
      </c>
      <c r="N211" s="43" t="str">
        <f t="shared" si="35"/>
        <v>74.08,80.46</v>
      </c>
    </row>
    <row r="212" spans="1:14" ht="12.75">
      <c r="A212" s="3">
        <v>210</v>
      </c>
      <c r="B212" s="18">
        <f t="shared" si="26"/>
        <v>58.98354957170804</v>
      </c>
      <c r="C212" s="18">
        <f t="shared" si="24"/>
        <v>179.008573354371</v>
      </c>
      <c r="D212" s="18">
        <f t="shared" si="27"/>
        <v>193.812346994297</v>
      </c>
      <c r="E212" s="18">
        <f t="shared" si="25"/>
        <v>74.29102579094297</v>
      </c>
      <c r="F212" s="18">
        <f t="shared" si="28"/>
        <v>104.48708127266032</v>
      </c>
      <c r="G212" s="19">
        <f t="shared" si="29"/>
        <v>34298.49535548443</v>
      </c>
      <c r="H212" s="20">
        <f t="shared" si="30"/>
        <v>212.0820515818859</v>
      </c>
      <c r="I212" s="20">
        <f t="shared" si="31"/>
        <v>161.7227629573435</v>
      </c>
      <c r="J212" s="20">
        <f t="shared" si="32"/>
        <v>342.9849535548443</v>
      </c>
      <c r="K212" s="3"/>
      <c r="L212" s="40" t="str">
        <f t="shared" si="33"/>
        <v>179.01,80.86</v>
      </c>
      <c r="M212" s="42" t="str">
        <f t="shared" si="34"/>
        <v>193.81,80.86</v>
      </c>
      <c r="N212" s="43" t="str">
        <f t="shared" si="35"/>
        <v>74.29,80.86</v>
      </c>
    </row>
    <row r="213" spans="1:14" ht="12.75">
      <c r="A213" s="3">
        <v>209</v>
      </c>
      <c r="B213" s="18">
        <f t="shared" si="26"/>
        <v>58.47636013768695</v>
      </c>
      <c r="C213" s="18">
        <f t="shared" si="24"/>
        <v>179.5157627883921</v>
      </c>
      <c r="D213" s="18">
        <f t="shared" si="27"/>
        <v>194.3614803276136</v>
      </c>
      <c r="E213" s="18">
        <f t="shared" si="25"/>
        <v>74.5015163982792</v>
      </c>
      <c r="F213" s="18">
        <f t="shared" si="28"/>
        <v>104.84845518169915</v>
      </c>
      <c r="G213" s="19">
        <f t="shared" si="29"/>
        <v>34536.15181666507</v>
      </c>
      <c r="H213" s="20">
        <f t="shared" si="30"/>
        <v>212.5030327965584</v>
      </c>
      <c r="I213" s="20">
        <f t="shared" si="31"/>
        <v>162.52074787905994</v>
      </c>
      <c r="J213" s="20">
        <f t="shared" si="32"/>
        <v>345.36151816665074</v>
      </c>
      <c r="K213" s="3"/>
      <c r="L213" s="40" t="str">
        <f t="shared" si="33"/>
        <v>179.52,81.26</v>
      </c>
      <c r="M213" s="42" t="str">
        <f t="shared" si="34"/>
        <v>194.36,81.26</v>
      </c>
      <c r="N213" s="43" t="str">
        <f t="shared" si="35"/>
        <v>74.50,81.26</v>
      </c>
    </row>
    <row r="214" spans="1:14" ht="12.75">
      <c r="A214" s="3">
        <v>208</v>
      </c>
      <c r="B214" s="18">
        <f t="shared" si="26"/>
        <v>57.97180401824568</v>
      </c>
      <c r="C214" s="18">
        <f t="shared" si="24"/>
        <v>180.02031890783337</v>
      </c>
      <c r="D214" s="18">
        <f t="shared" si="27"/>
        <v>194.90776257469716</v>
      </c>
      <c r="E214" s="18">
        <f t="shared" si="25"/>
        <v>74.7109141437614</v>
      </c>
      <c r="F214" s="18">
        <f t="shared" si="28"/>
        <v>105.20982909073798</v>
      </c>
      <c r="G214" s="19">
        <f t="shared" si="29"/>
        <v>34774.628805939894</v>
      </c>
      <c r="H214" s="20">
        <f t="shared" si="30"/>
        <v>212.92182828752277</v>
      </c>
      <c r="I214" s="20">
        <f t="shared" si="31"/>
        <v>163.3211074957583</v>
      </c>
      <c r="J214" s="20">
        <f t="shared" si="32"/>
        <v>347.7462880593989</v>
      </c>
      <c r="K214" s="3"/>
      <c r="L214" s="40" t="str">
        <f t="shared" si="33"/>
        <v>180.02,81.66</v>
      </c>
      <c r="M214" s="42" t="str">
        <f t="shared" si="34"/>
        <v>194.91,81.66</v>
      </c>
      <c r="N214" s="43" t="str">
        <f t="shared" si="35"/>
        <v>74.71,81.66</v>
      </c>
    </row>
    <row r="215" spans="1:14" ht="12.75">
      <c r="A215" s="3">
        <v>207</v>
      </c>
      <c r="B215" s="18">
        <f t="shared" si="26"/>
        <v>57.4698677745736</v>
      </c>
      <c r="C215" s="18">
        <f aca="true" t="shared" si="36" ref="C215:C278">$I$12-B215</f>
        <v>180.52225515150545</v>
      </c>
      <c r="D215" s="18">
        <f t="shared" si="27"/>
        <v>195.45120828573025</v>
      </c>
      <c r="E215" s="18">
        <f aca="true" t="shared" si="37" ref="E215:E278">($H$422-$H$23)/2/$I$12*C215</f>
        <v>74.91922460468123</v>
      </c>
      <c r="F215" s="18">
        <f t="shared" si="28"/>
        <v>105.57120299977682</v>
      </c>
      <c r="G215" s="19">
        <f t="shared" si="29"/>
        <v>35013.92632330889</v>
      </c>
      <c r="H215" s="20">
        <f t="shared" si="30"/>
        <v>213.33844920936244</v>
      </c>
      <c r="I215" s="20">
        <f t="shared" si="31"/>
        <v>164.12384384095492</v>
      </c>
      <c r="J215" s="20">
        <f t="shared" si="32"/>
        <v>350.1392632330889</v>
      </c>
      <c r="K215" s="3"/>
      <c r="L215" s="40" t="str">
        <f t="shared" si="33"/>
        <v>180.52,82.06</v>
      </c>
      <c r="M215" s="42" t="str">
        <f t="shared" si="34"/>
        <v>195.45,82.06</v>
      </c>
      <c r="N215" s="43" t="str">
        <f t="shared" si="35"/>
        <v>74.92,82.06</v>
      </c>
    </row>
    <row r="216" spans="1:14" ht="12.75">
      <c r="A216" s="3">
        <v>206</v>
      </c>
      <c r="B216" s="18">
        <f aca="true" t="shared" si="38" ref="B216:B279">$I$9*LN(($I$9+SQRT(($I$9*$I$9)-(F216*F216)))/F216)-SQRT(($I$9*$I$9)-(F216*F216))</f>
        <v>56.970538130159326</v>
      </c>
      <c r="C216" s="18">
        <f t="shared" si="36"/>
        <v>181.02158479591972</v>
      </c>
      <c r="D216" s="18">
        <f aca="true" t="shared" si="39" ref="D216:D279">C216*$I$14/100</f>
        <v>195.9918318351743</v>
      </c>
      <c r="E216" s="18">
        <f t="shared" si="37"/>
        <v>75.12645329097397</v>
      </c>
      <c r="F216" s="18">
        <f aca="true" t="shared" si="40" ref="F216:F279">$I$9-($I$9-$I$8)/400*A216</f>
        <v>105.93257690881565</v>
      </c>
      <c r="G216" s="19">
        <f aca="true" t="shared" si="41" ref="G216:G279">F216^2*PI()</f>
        <v>35254.04436877206</v>
      </c>
      <c r="H216" s="20">
        <f aca="true" t="shared" si="42" ref="H216:H279">2*(TAN($I$13*PI()/180)*C216+$H$23/2)</f>
        <v>213.7529065819479</v>
      </c>
      <c r="I216" s="20">
        <f aca="true" t="shared" si="43" ref="I216:I279">G216/H216</f>
        <v>164.92895901397475</v>
      </c>
      <c r="J216" s="20">
        <f aca="true" t="shared" si="44" ref="J216:J279">I216*H216/100</f>
        <v>352.5404436877206</v>
      </c>
      <c r="K216" s="3"/>
      <c r="L216" s="40" t="str">
        <f aca="true" t="shared" si="45" ref="L216:L279">CONCATENATE((SUBSTITUTE(TEXT(C216,"#.##0,00"),",",".")),",",(SUBSTITUTE(TEXT(I216/2,"#.##0,00"),",",".")))</f>
        <v>181.02,82.46</v>
      </c>
      <c r="M216" s="42" t="str">
        <f aca="true" t="shared" si="46" ref="M216:M279">CONCATENATE((SUBSTITUTE(TEXT(D216,"#.##0,00"),",",".")),",",(SUBSTITUTE(TEXT(I216/2,"#.##0,00"),",",".")))</f>
        <v>195.99,82.46</v>
      </c>
      <c r="N216" s="43" t="str">
        <f aca="true" t="shared" si="47" ref="N216:N279">CONCATENATE((SUBSTITUTE(TEXT(E216,"#.##0,00"),",",".")),",",(SUBSTITUTE(TEXT(I216/2,"#.##0,00"),",",".")))</f>
        <v>75.13,82.46</v>
      </c>
    </row>
    <row r="217" spans="1:14" ht="12.75">
      <c r="A217" s="3">
        <v>205</v>
      </c>
      <c r="B217" s="18">
        <f t="shared" si="38"/>
        <v>56.473801968882896</v>
      </c>
      <c r="C217" s="18">
        <f t="shared" si="36"/>
        <v>181.51832095719615</v>
      </c>
      <c r="D217" s="18">
        <f t="shared" si="39"/>
        <v>196.5296474238352</v>
      </c>
      <c r="E217" s="18">
        <f t="shared" si="37"/>
        <v>75.33260564601021</v>
      </c>
      <c r="F217" s="18">
        <f t="shared" si="40"/>
        <v>106.29395081785448</v>
      </c>
      <c r="G217" s="19">
        <f t="shared" si="41"/>
        <v>35494.982942329414</v>
      </c>
      <c r="H217" s="20">
        <f t="shared" si="42"/>
        <v>214.1652112920204</v>
      </c>
      <c r="I217" s="20">
        <f t="shared" si="43"/>
        <v>165.7364551795996</v>
      </c>
      <c r="J217" s="20">
        <f t="shared" si="44"/>
        <v>354.94982942329415</v>
      </c>
      <c r="K217" s="3"/>
      <c r="L217" s="40" t="str">
        <f t="shared" si="45"/>
        <v>181.52,82.87</v>
      </c>
      <c r="M217" s="42" t="str">
        <f t="shared" si="46"/>
        <v>196.53,82.87</v>
      </c>
      <c r="N217" s="43" t="str">
        <f t="shared" si="47"/>
        <v>75.33,82.87</v>
      </c>
    </row>
    <row r="218" spans="1:14" ht="12.75">
      <c r="A218" s="3">
        <v>204</v>
      </c>
      <c r="B218" s="18">
        <f t="shared" si="38"/>
        <v>55.979646333144956</v>
      </c>
      <c r="C218" s="18">
        <f t="shared" si="36"/>
        <v>182.0124765929341</v>
      </c>
      <c r="D218" s="18">
        <f t="shared" si="39"/>
        <v>197.06466908088862</v>
      </c>
      <c r="E218" s="18">
        <f t="shared" si="37"/>
        <v>75.53768704737233</v>
      </c>
      <c r="F218" s="18">
        <f t="shared" si="40"/>
        <v>106.65532472689331</v>
      </c>
      <c r="G218" s="19">
        <f t="shared" si="41"/>
        <v>35736.742043980936</v>
      </c>
      <c r="H218" s="20">
        <f t="shared" si="42"/>
        <v>214.57537409474463</v>
      </c>
      <c r="I218" s="20">
        <f t="shared" si="43"/>
        <v>166.54633456773826</v>
      </c>
      <c r="J218" s="20">
        <f t="shared" si="44"/>
        <v>357.36742043980934</v>
      </c>
      <c r="K218" s="3"/>
      <c r="L218" s="40" t="str">
        <f t="shared" si="45"/>
        <v>182.01,83.27</v>
      </c>
      <c r="M218" s="42" t="str">
        <f t="shared" si="46"/>
        <v>197.06,83.27</v>
      </c>
      <c r="N218" s="43" t="str">
        <f t="shared" si="47"/>
        <v>75.54,83.27</v>
      </c>
    </row>
    <row r="219" spans="1:14" ht="12.75">
      <c r="A219" s="3">
        <v>203</v>
      </c>
      <c r="B219" s="18">
        <f t="shared" si="38"/>
        <v>55.488058422033134</v>
      </c>
      <c r="C219" s="18">
        <f t="shared" si="36"/>
        <v>182.5040645040459</v>
      </c>
      <c r="D219" s="18">
        <f t="shared" si="39"/>
        <v>197.59691066586566</v>
      </c>
      <c r="E219" s="18">
        <f t="shared" si="37"/>
        <v>75.74170280761543</v>
      </c>
      <c r="F219" s="18">
        <f t="shared" si="40"/>
        <v>107.01669863593214</v>
      </c>
      <c r="G219" s="19">
        <f t="shared" si="41"/>
        <v>35979.32167372664</v>
      </c>
      <c r="H219" s="20">
        <f t="shared" si="42"/>
        <v>214.98340561523082</v>
      </c>
      <c r="I219" s="20">
        <f t="shared" si="43"/>
        <v>167.35859947311968</v>
      </c>
      <c r="J219" s="20">
        <f t="shared" si="44"/>
        <v>359.7932167372664</v>
      </c>
      <c r="K219" s="3"/>
      <c r="L219" s="40" t="str">
        <f t="shared" si="45"/>
        <v>182.50,83.68</v>
      </c>
      <c r="M219" s="42" t="str">
        <f t="shared" si="46"/>
        <v>197.60,83.68</v>
      </c>
      <c r="N219" s="43" t="str">
        <f t="shared" si="47"/>
        <v>75.74,83.68</v>
      </c>
    </row>
    <row r="220" spans="1:14" ht="12.75">
      <c r="A220" s="3">
        <v>202</v>
      </c>
      <c r="B220" s="18">
        <f t="shared" si="38"/>
        <v>54.99902558952422</v>
      </c>
      <c r="C220" s="18">
        <f t="shared" si="36"/>
        <v>182.99309733655483</v>
      </c>
      <c r="D220" s="18">
        <f t="shared" si="39"/>
        <v>198.12638587059894</v>
      </c>
      <c r="E220" s="18">
        <f t="shared" si="37"/>
        <v>75.94465817501347</v>
      </c>
      <c r="F220" s="18">
        <f t="shared" si="40"/>
        <v>107.37807254497096</v>
      </c>
      <c r="G220" s="19">
        <f t="shared" si="41"/>
        <v>36222.72183156651</v>
      </c>
      <c r="H220" s="20">
        <f t="shared" si="42"/>
        <v>215.38931635002692</v>
      </c>
      <c r="I220" s="20">
        <f t="shared" si="43"/>
        <v>168.17325225500667</v>
      </c>
      <c r="J220" s="20">
        <f t="shared" si="44"/>
        <v>362.2272183156651</v>
      </c>
      <c r="K220" s="3"/>
      <c r="L220" s="40" t="str">
        <f t="shared" si="45"/>
        <v>182.99,84.09</v>
      </c>
      <c r="M220" s="42" t="str">
        <f t="shared" si="46"/>
        <v>198.13,84.09</v>
      </c>
      <c r="N220" s="43" t="str">
        <f t="shared" si="47"/>
        <v>75.94,84.09</v>
      </c>
    </row>
    <row r="221" spans="1:14" ht="12.75">
      <c r="A221" s="3">
        <v>201</v>
      </c>
      <c r="B221" s="18">
        <f t="shared" si="38"/>
        <v>54.51253534272203</v>
      </c>
      <c r="C221" s="18">
        <f t="shared" si="36"/>
        <v>183.47958758335702</v>
      </c>
      <c r="D221" s="18">
        <f t="shared" si="39"/>
        <v>198.6531082211308</v>
      </c>
      <c r="E221" s="18">
        <f t="shared" si="37"/>
        <v>76.14655833429063</v>
      </c>
      <c r="F221" s="18">
        <f t="shared" si="40"/>
        <v>107.7394464540098</v>
      </c>
      <c r="G221" s="19">
        <f t="shared" si="41"/>
        <v>36466.94251750057</v>
      </c>
      <c r="H221" s="20">
        <f t="shared" si="42"/>
        <v>215.79311666858123</v>
      </c>
      <c r="I221" s="20">
        <f t="shared" si="43"/>
        <v>168.990295336932</v>
      </c>
      <c r="J221" s="20">
        <f t="shared" si="44"/>
        <v>364.6694251750057</v>
      </c>
      <c r="K221" s="3"/>
      <c r="L221" s="40" t="str">
        <f t="shared" si="45"/>
        <v>183.48,84.50</v>
      </c>
      <c r="M221" s="42" t="str">
        <f t="shared" si="46"/>
        <v>198.65,84.50</v>
      </c>
      <c r="N221" s="43" t="str">
        <f t="shared" si="47"/>
        <v>76.15,84.50</v>
      </c>
    </row>
    <row r="222" spans="1:14" ht="12.75">
      <c r="A222" s="3">
        <v>200</v>
      </c>
      <c r="B222" s="18">
        <f t="shared" si="38"/>
        <v>54.028575340130004</v>
      </c>
      <c r="C222" s="18">
        <f t="shared" si="36"/>
        <v>183.96354758594904</v>
      </c>
      <c r="D222" s="18">
        <f t="shared" si="39"/>
        <v>199.1770910795833</v>
      </c>
      <c r="E222" s="18">
        <f t="shared" si="37"/>
        <v>76.3474084073381</v>
      </c>
      <c r="F222" s="18">
        <f t="shared" si="40"/>
        <v>108.10082036304863</v>
      </c>
      <c r="G222" s="19">
        <f t="shared" si="41"/>
        <v>36711.9837315288</v>
      </c>
      <c r="H222" s="20">
        <f t="shared" si="42"/>
        <v>216.1948168146762</v>
      </c>
      <c r="I222" s="20">
        <f t="shared" si="43"/>
        <v>169.80973120645436</v>
      </c>
      <c r="J222" s="20">
        <f t="shared" si="44"/>
        <v>367.119837315288</v>
      </c>
      <c r="K222" s="3"/>
      <c r="L222" s="40" t="str">
        <f t="shared" si="45"/>
        <v>183.96,84.90</v>
      </c>
      <c r="M222" s="42" t="str">
        <f t="shared" si="46"/>
        <v>199.18,84.90</v>
      </c>
      <c r="N222" s="43" t="str">
        <f t="shared" si="47"/>
        <v>76.35,84.90</v>
      </c>
    </row>
    <row r="223" spans="1:14" ht="12.75">
      <c r="A223" s="3">
        <v>199</v>
      </c>
      <c r="B223" s="18">
        <f t="shared" si="38"/>
        <v>53.547133389958105</v>
      </c>
      <c r="C223" s="18">
        <f t="shared" si="36"/>
        <v>184.44498953612094</v>
      </c>
      <c r="D223" s="18">
        <f t="shared" si="39"/>
        <v>199.69834764599148</v>
      </c>
      <c r="E223" s="18">
        <f t="shared" si="37"/>
        <v>76.54721345391683</v>
      </c>
      <c r="F223" s="18">
        <f t="shared" si="40"/>
        <v>108.46219427208746</v>
      </c>
      <c r="G223" s="19">
        <f t="shared" si="41"/>
        <v>36957.845473651214</v>
      </c>
      <c r="H223" s="20">
        <f t="shared" si="42"/>
        <v>216.59442690783365</v>
      </c>
      <c r="I223" s="20">
        <f t="shared" si="43"/>
        <v>170.63156241493556</v>
      </c>
      <c r="J223" s="20">
        <f t="shared" si="44"/>
        <v>369.5784547365121</v>
      </c>
      <c r="K223" s="3"/>
      <c r="L223" s="40" t="str">
        <f t="shared" si="45"/>
        <v>184.44,85.32</v>
      </c>
      <c r="M223" s="42" t="str">
        <f t="shared" si="46"/>
        <v>199.70,85.32</v>
      </c>
      <c r="N223" s="43" t="str">
        <f t="shared" si="47"/>
        <v>76.55,85.32</v>
      </c>
    </row>
    <row r="224" spans="1:14" ht="12.75">
      <c r="A224" s="3">
        <v>198</v>
      </c>
      <c r="B224" s="18">
        <f t="shared" si="38"/>
        <v>53.06819744846371</v>
      </c>
      <c r="C224" s="18">
        <f t="shared" si="36"/>
        <v>184.92392547761534</v>
      </c>
      <c r="D224" s="18">
        <f t="shared" si="39"/>
        <v>200.21689096009968</v>
      </c>
      <c r="E224" s="18">
        <f t="shared" si="37"/>
        <v>76.74597847234605</v>
      </c>
      <c r="F224" s="18">
        <f t="shared" si="40"/>
        <v>108.82356818112629</v>
      </c>
      <c r="G224" s="19">
        <f t="shared" si="41"/>
        <v>37204.5277438678</v>
      </c>
      <c r="H224" s="20">
        <f t="shared" si="42"/>
        <v>216.99195694469208</v>
      </c>
      <c r="I224" s="20">
        <f t="shared" si="43"/>
        <v>171.4557915773379</v>
      </c>
      <c r="J224" s="20">
        <f t="shared" si="44"/>
        <v>372.045277438678</v>
      </c>
      <c r="K224" s="3"/>
      <c r="L224" s="40" t="str">
        <f t="shared" si="45"/>
        <v>184.92,85.73</v>
      </c>
      <c r="M224" s="42" t="str">
        <f t="shared" si="46"/>
        <v>200.22,85.73</v>
      </c>
      <c r="N224" s="43" t="str">
        <f t="shared" si="47"/>
        <v>76.75,85.73</v>
      </c>
    </row>
    <row r="225" spans="1:14" ht="12.75">
      <c r="A225" s="3">
        <v>197</v>
      </c>
      <c r="B225" s="18">
        <f t="shared" si="38"/>
        <v>52.59175561832558</v>
      </c>
      <c r="C225" s="18">
        <f t="shared" si="36"/>
        <v>185.40036730775347</v>
      </c>
      <c r="D225" s="18">
        <f t="shared" si="39"/>
        <v>200.73273390312187</v>
      </c>
      <c r="E225" s="18">
        <f t="shared" si="37"/>
        <v>76.94370840017808</v>
      </c>
      <c r="F225" s="18">
        <f t="shared" si="40"/>
        <v>109.18494209016512</v>
      </c>
      <c r="G225" s="19">
        <f t="shared" si="41"/>
        <v>37452.03054217856</v>
      </c>
      <c r="H225" s="20">
        <f t="shared" si="42"/>
        <v>217.38741680035616</v>
      </c>
      <c r="I225" s="20">
        <f t="shared" si="43"/>
        <v>172.28242137204143</v>
      </c>
      <c r="J225" s="20">
        <f t="shared" si="44"/>
        <v>374.5203054217856</v>
      </c>
      <c r="K225" s="3"/>
      <c r="L225" s="40" t="str">
        <f t="shared" si="45"/>
        <v>185.40,86.14</v>
      </c>
      <c r="M225" s="42" t="str">
        <f t="shared" si="46"/>
        <v>200.73,86.14</v>
      </c>
      <c r="N225" s="43" t="str">
        <f t="shared" si="47"/>
        <v>76.94,86.14</v>
      </c>
    </row>
    <row r="226" spans="1:14" ht="12.75">
      <c r="A226" s="3">
        <v>196</v>
      </c>
      <c r="B226" s="18">
        <f t="shared" si="38"/>
        <v>52.117796147050086</v>
      </c>
      <c r="C226" s="18">
        <f t="shared" si="36"/>
        <v>185.87432677902896</v>
      </c>
      <c r="D226" s="18">
        <f t="shared" si="39"/>
        <v>201.24588919946757</v>
      </c>
      <c r="E226" s="18">
        <f t="shared" si="37"/>
        <v>77.14040811485982</v>
      </c>
      <c r="F226" s="18">
        <f t="shared" si="40"/>
        <v>109.54631599920396</v>
      </c>
      <c r="G226" s="19">
        <f t="shared" si="41"/>
        <v>37700.35386858351</v>
      </c>
      <c r="H226" s="20">
        <f t="shared" si="42"/>
        <v>217.78081622971962</v>
      </c>
      <c r="I226" s="20">
        <f t="shared" si="43"/>
        <v>173.111454540681</v>
      </c>
      <c r="J226" s="20">
        <f t="shared" si="44"/>
        <v>377.0035386858351</v>
      </c>
      <c r="K226" s="3"/>
      <c r="L226" s="40" t="str">
        <f t="shared" si="45"/>
        <v>185.87,86.56</v>
      </c>
      <c r="M226" s="42" t="str">
        <f t="shared" si="46"/>
        <v>201.25,86.56</v>
      </c>
      <c r="N226" s="43" t="str">
        <f t="shared" si="47"/>
        <v>77.14,86.56</v>
      </c>
    </row>
    <row r="227" spans="1:14" ht="12.75">
      <c r="A227" s="3">
        <v>195</v>
      </c>
      <c r="B227" s="18">
        <f t="shared" si="38"/>
        <v>51.64630742541064</v>
      </c>
      <c r="C227" s="18">
        <f t="shared" si="36"/>
        <v>186.3458155006684</v>
      </c>
      <c r="D227" s="18">
        <f t="shared" si="39"/>
        <v>201.75636941843106</v>
      </c>
      <c r="E227" s="18">
        <f t="shared" si="37"/>
        <v>77.33608243438034</v>
      </c>
      <c r="F227" s="18">
        <f t="shared" si="40"/>
        <v>109.90768990824279</v>
      </c>
      <c r="G227" s="19">
        <f t="shared" si="41"/>
        <v>37949.49772308262</v>
      </c>
      <c r="H227" s="20">
        <f t="shared" si="42"/>
        <v>218.17216486876066</v>
      </c>
      <c r="I227" s="20">
        <f t="shared" si="43"/>
        <v>173.9428938880025</v>
      </c>
      <c r="J227" s="20">
        <f t="shared" si="44"/>
        <v>379.4949772308262</v>
      </c>
      <c r="K227" s="3"/>
      <c r="L227" s="40" t="str">
        <f t="shared" si="45"/>
        <v>186.35,86.97</v>
      </c>
      <c r="M227" s="42" t="str">
        <f t="shared" si="46"/>
        <v>201.76,86.97</v>
      </c>
      <c r="N227" s="43" t="str">
        <f t="shared" si="47"/>
        <v>77.34,86.97</v>
      </c>
    </row>
    <row r="228" spans="1:14" ht="12.75">
      <c r="A228" s="3">
        <v>194</v>
      </c>
      <c r="B228" s="18">
        <f t="shared" si="38"/>
        <v>51.177277985917584</v>
      </c>
      <c r="C228" s="18">
        <f t="shared" si="36"/>
        <v>186.81484494016146</v>
      </c>
      <c r="D228" s="18">
        <f t="shared" si="39"/>
        <v>202.26418697584836</v>
      </c>
      <c r="E228" s="18">
        <f t="shared" si="37"/>
        <v>77.53073611790593</v>
      </c>
      <c r="F228" s="18">
        <f t="shared" si="40"/>
        <v>110.2690638172816</v>
      </c>
      <c r="G228" s="19">
        <f t="shared" si="41"/>
        <v>38199.462105675906</v>
      </c>
      <c r="H228" s="20">
        <f t="shared" si="42"/>
        <v>218.56147223581186</v>
      </c>
      <c r="I228" s="20">
        <f t="shared" si="43"/>
        <v>174.77674228173882</v>
      </c>
      <c r="J228" s="20">
        <f t="shared" si="44"/>
        <v>381.99462105675906</v>
      </c>
      <c r="K228" s="3"/>
      <c r="L228" s="40" t="str">
        <f t="shared" si="45"/>
        <v>186.81,87.39</v>
      </c>
      <c r="M228" s="42" t="str">
        <f t="shared" si="46"/>
        <v>202.26,87.39</v>
      </c>
      <c r="N228" s="43" t="str">
        <f t="shared" si="47"/>
        <v>77.53,87.39</v>
      </c>
    </row>
    <row r="229" spans="1:14" ht="12.75">
      <c r="A229" s="3">
        <v>193</v>
      </c>
      <c r="B229" s="18">
        <f t="shared" si="38"/>
        <v>50.71069650132006</v>
      </c>
      <c r="C229" s="18">
        <f t="shared" si="36"/>
        <v>187.281426424759</v>
      </c>
      <c r="D229" s="18">
        <f t="shared" si="39"/>
        <v>202.769354135719</v>
      </c>
      <c r="E229" s="18">
        <f t="shared" si="37"/>
        <v>77.72437386640188</v>
      </c>
      <c r="F229" s="18">
        <f t="shared" si="40"/>
        <v>110.63043772632044</v>
      </c>
      <c r="G229" s="19">
        <f t="shared" si="41"/>
        <v>38450.24701636338</v>
      </c>
      <c r="H229" s="20">
        <f t="shared" si="42"/>
        <v>218.94874773280372</v>
      </c>
      <c r="I229" s="20">
        <f t="shared" si="43"/>
        <v>175.6130026525044</v>
      </c>
      <c r="J229" s="20">
        <f t="shared" si="44"/>
        <v>384.50247016363375</v>
      </c>
      <c r="K229" s="3"/>
      <c r="L229" s="40" t="str">
        <f t="shared" si="45"/>
        <v>187.28,87.81</v>
      </c>
      <c r="M229" s="42" t="str">
        <f t="shared" si="46"/>
        <v>202.77,87.81</v>
      </c>
      <c r="N229" s="43" t="str">
        <f t="shared" si="47"/>
        <v>77.72,87.81</v>
      </c>
    </row>
    <row r="230" spans="1:14" ht="12.75">
      <c r="A230" s="3">
        <v>192</v>
      </c>
      <c r="B230" s="18">
        <f t="shared" si="38"/>
        <v>50.2465517831383</v>
      </c>
      <c r="C230" s="18">
        <f t="shared" si="36"/>
        <v>187.74557114294075</v>
      </c>
      <c r="D230" s="18">
        <f t="shared" si="39"/>
        <v>203.27188301179544</v>
      </c>
      <c r="E230" s="18">
        <f t="shared" si="37"/>
        <v>77.91700032324151</v>
      </c>
      <c r="F230" s="18">
        <f t="shared" si="40"/>
        <v>110.99181163535927</v>
      </c>
      <c r="G230" s="19">
        <f t="shared" si="41"/>
        <v>38701.852455145025</v>
      </c>
      <c r="H230" s="20">
        <f t="shared" si="42"/>
        <v>219.33400064648302</v>
      </c>
      <c r="I230" s="20">
        <f t="shared" si="43"/>
        <v>176.45167799370827</v>
      </c>
      <c r="J230" s="20">
        <f t="shared" si="44"/>
        <v>387.01852455145024</v>
      </c>
      <c r="K230" s="3"/>
      <c r="L230" s="40" t="str">
        <f t="shared" si="45"/>
        <v>187.75,88.23</v>
      </c>
      <c r="M230" s="42" t="str">
        <f t="shared" si="46"/>
        <v>203.27,88.23</v>
      </c>
      <c r="N230" s="43" t="str">
        <f t="shared" si="47"/>
        <v>77.92,88.23</v>
      </c>
    </row>
    <row r="231" spans="1:14" ht="12.75">
      <c r="A231" s="3">
        <v>191</v>
      </c>
      <c r="B231" s="18">
        <f t="shared" si="38"/>
        <v>49.78483278022631</v>
      </c>
      <c r="C231" s="18">
        <f t="shared" si="36"/>
        <v>188.20729014585274</v>
      </c>
      <c r="D231" s="18">
        <f t="shared" si="39"/>
        <v>203.7717855691388</v>
      </c>
      <c r="E231" s="18">
        <f t="shared" si="37"/>
        <v>78.10862007480279</v>
      </c>
      <c r="F231" s="18">
        <f t="shared" si="40"/>
        <v>111.3531855443981</v>
      </c>
      <c r="G231" s="19">
        <f t="shared" si="41"/>
        <v>38954.27842202085</v>
      </c>
      <c r="H231" s="20">
        <f t="shared" si="42"/>
        <v>219.71724014960557</v>
      </c>
      <c r="I231" s="20">
        <f t="shared" si="43"/>
        <v>177.29277136148653</v>
      </c>
      <c r="J231" s="20">
        <f t="shared" si="44"/>
        <v>389.5427842202085</v>
      </c>
      <c r="K231" s="3"/>
      <c r="L231" s="40" t="str">
        <f t="shared" si="45"/>
        <v>188.21,88.65</v>
      </c>
      <c r="M231" s="42" t="str">
        <f t="shared" si="46"/>
        <v>203.77,88.65</v>
      </c>
      <c r="N231" s="43" t="str">
        <f t="shared" si="47"/>
        <v>78.11,88.65</v>
      </c>
    </row>
    <row r="232" spans="1:14" ht="12.75">
      <c r="A232" s="3">
        <v>190</v>
      </c>
      <c r="B232" s="18">
        <f t="shared" si="38"/>
        <v>49.32552857736425</v>
      </c>
      <c r="C232" s="18">
        <f t="shared" si="36"/>
        <v>188.6665943487148</v>
      </c>
      <c r="D232" s="18">
        <f t="shared" si="39"/>
        <v>204.26907362564333</v>
      </c>
      <c r="E232" s="18">
        <f t="shared" si="37"/>
        <v>78.29923765105242</v>
      </c>
      <c r="F232" s="18">
        <f t="shared" si="40"/>
        <v>111.71455945343693</v>
      </c>
      <c r="G232" s="19">
        <f t="shared" si="41"/>
        <v>39207.52491699085</v>
      </c>
      <c r="H232" s="20">
        <f t="shared" si="42"/>
        <v>220.09847530210482</v>
      </c>
      <c r="I232" s="20">
        <f t="shared" si="43"/>
        <v>178.13628587465234</v>
      </c>
      <c r="J232" s="20">
        <f t="shared" si="44"/>
        <v>392.0752491699085</v>
      </c>
      <c r="K232" s="3"/>
      <c r="L232" s="40" t="str">
        <f t="shared" si="45"/>
        <v>188.67,89.07</v>
      </c>
      <c r="M232" s="42" t="str">
        <f t="shared" si="46"/>
        <v>204.27,89.07</v>
      </c>
      <c r="N232" s="43" t="str">
        <f t="shared" si="47"/>
        <v>78.30,89.07</v>
      </c>
    </row>
    <row r="233" spans="1:14" ht="12.75">
      <c r="A233" s="3">
        <v>189</v>
      </c>
      <c r="B233" s="18">
        <f t="shared" si="38"/>
        <v>48.868628393880186</v>
      </c>
      <c r="C233" s="18">
        <f t="shared" si="36"/>
        <v>189.12349453219886</v>
      </c>
      <c r="D233" s="18">
        <f t="shared" si="39"/>
        <v>204.76375885352832</v>
      </c>
      <c r="E233" s="18">
        <f t="shared" si="37"/>
        <v>78.48885752611787</v>
      </c>
      <c r="F233" s="18">
        <f t="shared" si="40"/>
        <v>112.07593336247577</v>
      </c>
      <c r="G233" s="19">
        <f t="shared" si="41"/>
        <v>39461.591940055034</v>
      </c>
      <c r="H233" s="20">
        <f t="shared" si="42"/>
        <v>220.47771505223574</v>
      </c>
      <c r="I233" s="20">
        <f t="shared" si="43"/>
        <v>178.98222471466454</v>
      </c>
      <c r="J233" s="20">
        <f t="shared" si="44"/>
        <v>394.61591940055035</v>
      </c>
      <c r="K233" s="3"/>
      <c r="L233" s="40" t="str">
        <f t="shared" si="45"/>
        <v>189.12,89.49</v>
      </c>
      <c r="M233" s="42" t="str">
        <f t="shared" si="46"/>
        <v>204.76,89.49</v>
      </c>
      <c r="N233" s="43" t="str">
        <f t="shared" si="47"/>
        <v>78.49,89.49</v>
      </c>
    </row>
    <row r="234" spans="1:14" ht="12.75">
      <c r="A234" s="3">
        <v>188</v>
      </c>
      <c r="B234" s="18">
        <f t="shared" si="38"/>
        <v>48.414121582301135</v>
      </c>
      <c r="C234" s="18">
        <f t="shared" si="36"/>
        <v>189.5780013437779</v>
      </c>
      <c r="D234" s="18">
        <f t="shared" si="39"/>
        <v>205.25585278079873</v>
      </c>
      <c r="E234" s="18">
        <f t="shared" si="37"/>
        <v>78.67748411884723</v>
      </c>
      <c r="F234" s="18">
        <f t="shared" si="40"/>
        <v>112.4373072715146</v>
      </c>
      <c r="G234" s="19">
        <f t="shared" si="41"/>
        <v>39716.47949121339</v>
      </c>
      <c r="H234" s="20">
        <f t="shared" si="42"/>
        <v>220.85496823769444</v>
      </c>
      <c r="I234" s="20">
        <f t="shared" si="43"/>
        <v>179.83059112561443</v>
      </c>
      <c r="J234" s="20">
        <f t="shared" si="44"/>
        <v>397.16479491213386</v>
      </c>
      <c r="K234" s="3"/>
      <c r="L234" s="40" t="str">
        <f t="shared" si="45"/>
        <v>189.58,89.92</v>
      </c>
      <c r="M234" s="42" t="str">
        <f t="shared" si="46"/>
        <v>205.26,89.92</v>
      </c>
      <c r="N234" s="43" t="str">
        <f t="shared" si="47"/>
        <v>78.68,89.92</v>
      </c>
    </row>
    <row r="235" spans="1:14" ht="12.75">
      <c r="A235" s="3">
        <v>187</v>
      </c>
      <c r="B235" s="18">
        <f t="shared" si="38"/>
        <v>47.96199762703213</v>
      </c>
      <c r="C235" s="18">
        <f t="shared" si="36"/>
        <v>190.03012529904692</v>
      </c>
      <c r="D235" s="18">
        <f t="shared" si="39"/>
        <v>205.74536679267544</v>
      </c>
      <c r="E235" s="18">
        <f t="shared" si="37"/>
        <v>78.86512179335737</v>
      </c>
      <c r="F235" s="18">
        <f t="shared" si="40"/>
        <v>112.79868118055343</v>
      </c>
      <c r="G235" s="19">
        <f t="shared" si="41"/>
        <v>39972.18757046592</v>
      </c>
      <c r="H235" s="20">
        <f t="shared" si="42"/>
        <v>221.23024358671472</v>
      </c>
      <c r="I235" s="20">
        <f t="shared" si="43"/>
        <v>180.68138841422999</v>
      </c>
      <c r="J235" s="20">
        <f t="shared" si="44"/>
        <v>399.72187570465917</v>
      </c>
      <c r="K235" s="3"/>
      <c r="L235" s="40" t="str">
        <f t="shared" si="45"/>
        <v>190.03,90.34</v>
      </c>
      <c r="M235" s="42" t="str">
        <f t="shared" si="46"/>
        <v>205.75,90.34</v>
      </c>
      <c r="N235" s="43" t="str">
        <f t="shared" si="47"/>
        <v>78.87,90.34</v>
      </c>
    </row>
    <row r="236" spans="1:14" ht="12.75">
      <c r="A236" s="3">
        <v>186</v>
      </c>
      <c r="B236" s="18">
        <f t="shared" si="38"/>
        <v>47.51224614306426</v>
      </c>
      <c r="C236" s="18">
        <f t="shared" si="36"/>
        <v>190.4798767830148</v>
      </c>
      <c r="D236" s="18">
        <f t="shared" si="39"/>
        <v>206.23231213299402</v>
      </c>
      <c r="E236" s="18">
        <f t="shared" si="37"/>
        <v>79.05177485957017</v>
      </c>
      <c r="F236" s="18">
        <f t="shared" si="40"/>
        <v>113.16005508959226</v>
      </c>
      <c r="G236" s="19">
        <f t="shared" si="41"/>
        <v>40228.716177812625</v>
      </c>
      <c r="H236" s="20">
        <f t="shared" si="42"/>
        <v>221.60354971914032</v>
      </c>
      <c r="I236" s="20">
        <f t="shared" si="43"/>
        <v>181.53461994989874</v>
      </c>
      <c r="J236" s="20">
        <f t="shared" si="44"/>
        <v>402.28716177812623</v>
      </c>
      <c r="K236" s="3"/>
      <c r="L236" s="40" t="str">
        <f t="shared" si="45"/>
        <v>190.48,90.77</v>
      </c>
      <c r="M236" s="42" t="str">
        <f t="shared" si="46"/>
        <v>206.23,90.77</v>
      </c>
      <c r="N236" s="43" t="str">
        <f t="shared" si="47"/>
        <v>79.05,90.77</v>
      </c>
    </row>
    <row r="237" spans="1:14" ht="12.75">
      <c r="A237" s="3">
        <v>185</v>
      </c>
      <c r="B237" s="18">
        <f t="shared" si="38"/>
        <v>47.06485687470976</v>
      </c>
      <c r="C237" s="18">
        <f t="shared" si="36"/>
        <v>190.9272660513693</v>
      </c>
      <c r="D237" s="18">
        <f t="shared" si="39"/>
        <v>206.71669990557402</v>
      </c>
      <c r="E237" s="18">
        <f t="shared" si="37"/>
        <v>79.23744757373744</v>
      </c>
      <c r="F237" s="18">
        <f t="shared" si="40"/>
        <v>113.52142899863108</v>
      </c>
      <c r="G237" s="19">
        <f t="shared" si="41"/>
        <v>40486.0653132535</v>
      </c>
      <c r="H237" s="20">
        <f t="shared" si="42"/>
        <v>221.97489514747485</v>
      </c>
      <c r="I237" s="20">
        <f t="shared" si="43"/>
        <v>182.3902891647072</v>
      </c>
      <c r="J237" s="20">
        <f t="shared" si="44"/>
        <v>404.860653132535</v>
      </c>
      <c r="K237" s="3"/>
      <c r="L237" s="40" t="str">
        <f t="shared" si="45"/>
        <v>190.93,91.20</v>
      </c>
      <c r="M237" s="42" t="str">
        <f t="shared" si="46"/>
        <v>206.72,91.20</v>
      </c>
      <c r="N237" s="43" t="str">
        <f t="shared" si="47"/>
        <v>79.24,91.20</v>
      </c>
    </row>
    <row r="238" spans="1:14" ht="12.75">
      <c r="A238" s="3">
        <v>184</v>
      </c>
      <c r="B238" s="18">
        <f t="shared" si="38"/>
        <v>46.619819694365106</v>
      </c>
      <c r="C238" s="18">
        <f t="shared" si="36"/>
        <v>191.37230323171394</v>
      </c>
      <c r="D238" s="18">
        <f t="shared" si="39"/>
        <v>207.1985410755585</v>
      </c>
      <c r="E238" s="18">
        <f t="shared" si="37"/>
        <v>79.42214413895424</v>
      </c>
      <c r="F238" s="18">
        <f t="shared" si="40"/>
        <v>113.88280290766991</v>
      </c>
      <c r="G238" s="19">
        <f t="shared" si="41"/>
        <v>40744.23497678856</v>
      </c>
      <c r="H238" s="20">
        <f t="shared" si="42"/>
        <v>222.34428827790848</v>
      </c>
      <c r="I238" s="20">
        <f t="shared" si="43"/>
        <v>183.2483995534991</v>
      </c>
      <c r="J238" s="20">
        <f t="shared" si="44"/>
        <v>407.4423497678856</v>
      </c>
      <c r="K238" s="3"/>
      <c r="L238" s="40" t="str">
        <f t="shared" si="45"/>
        <v>191.37,91.62</v>
      </c>
      <c r="M238" s="42" t="str">
        <f t="shared" si="46"/>
        <v>207.20,91.62</v>
      </c>
      <c r="N238" s="43" t="str">
        <f t="shared" si="47"/>
        <v>79.42,91.62</v>
      </c>
    </row>
    <row r="239" spans="1:14" ht="12.75">
      <c r="A239" s="3">
        <v>183</v>
      </c>
      <c r="B239" s="18">
        <f t="shared" si="38"/>
        <v>46.17712460130102</v>
      </c>
      <c r="C239" s="18">
        <f t="shared" si="36"/>
        <v>191.81499832477803</v>
      </c>
      <c r="D239" s="18">
        <f t="shared" si="39"/>
        <v>207.6778464707239</v>
      </c>
      <c r="E239" s="18">
        <f t="shared" si="37"/>
        <v>79.60586870566112</v>
      </c>
      <c r="F239" s="18">
        <f t="shared" si="40"/>
        <v>114.24417681670874</v>
      </c>
      <c r="G239" s="19">
        <f t="shared" si="41"/>
        <v>41003.225168417805</v>
      </c>
      <c r="H239" s="20">
        <f t="shared" si="42"/>
        <v>222.71173741132222</v>
      </c>
      <c r="I239" s="20">
        <f t="shared" si="43"/>
        <v>184.10895467395014</v>
      </c>
      <c r="J239" s="20">
        <f t="shared" si="44"/>
        <v>410.03225168417805</v>
      </c>
      <c r="K239" s="3"/>
      <c r="L239" s="40" t="str">
        <f t="shared" si="45"/>
        <v>191.81,92.05</v>
      </c>
      <c r="M239" s="42" t="str">
        <f t="shared" si="46"/>
        <v>207.68,92.05</v>
      </c>
      <c r="N239" s="43" t="str">
        <f t="shared" si="47"/>
        <v>79.61,92.05</v>
      </c>
    </row>
    <row r="240" spans="1:14" ht="12.75">
      <c r="A240" s="3">
        <v>182</v>
      </c>
      <c r="B240" s="18">
        <f t="shared" si="38"/>
        <v>45.73676172047948</v>
      </c>
      <c r="C240" s="18">
        <f t="shared" si="36"/>
        <v>192.25536120559957</v>
      </c>
      <c r="D240" s="18">
        <f t="shared" si="39"/>
        <v>208.15462678276086</v>
      </c>
      <c r="E240" s="18">
        <f t="shared" si="37"/>
        <v>79.78862537213499</v>
      </c>
      <c r="F240" s="18">
        <f t="shared" si="40"/>
        <v>114.60555072574758</v>
      </c>
      <c r="G240" s="19">
        <f t="shared" si="41"/>
        <v>41263.03588814122</v>
      </c>
      <c r="H240" s="20">
        <f t="shared" si="42"/>
        <v>223.07725074426995</v>
      </c>
      <c r="I240" s="20">
        <f t="shared" si="43"/>
        <v>184.97195814666063</v>
      </c>
      <c r="J240" s="20">
        <f t="shared" si="44"/>
        <v>412.6303588814122</v>
      </c>
      <c r="K240" s="3"/>
      <c r="L240" s="40" t="str">
        <f t="shared" si="45"/>
        <v>192.26,92.49</v>
      </c>
      <c r="M240" s="42" t="str">
        <f t="shared" si="46"/>
        <v>208.15,92.49</v>
      </c>
      <c r="N240" s="43" t="str">
        <f t="shared" si="47"/>
        <v>79.79,92.49</v>
      </c>
    </row>
    <row r="241" spans="1:14" ht="12.75">
      <c r="A241" s="3">
        <v>181</v>
      </c>
      <c r="B241" s="18">
        <f t="shared" si="38"/>
        <v>45.29872130139702</v>
      </c>
      <c r="C241" s="18">
        <f t="shared" si="36"/>
        <v>192.69340162468202</v>
      </c>
      <c r="D241" s="18">
        <f t="shared" si="39"/>
        <v>208.6288925685267</v>
      </c>
      <c r="E241" s="18">
        <f t="shared" si="37"/>
        <v>79.97041818496919</v>
      </c>
      <c r="F241" s="18">
        <f t="shared" si="40"/>
        <v>114.96692463478641</v>
      </c>
      <c r="G241" s="19">
        <f t="shared" si="41"/>
        <v>41523.66713595881</v>
      </c>
      <c r="H241" s="20">
        <f t="shared" si="42"/>
        <v>223.44083636993838</v>
      </c>
      <c r="I241" s="20">
        <f t="shared" si="43"/>
        <v>185.83741365526583</v>
      </c>
      <c r="J241" s="20">
        <f t="shared" si="44"/>
        <v>415.23667135958806</v>
      </c>
      <c r="K241" s="3"/>
      <c r="L241" s="40" t="str">
        <f t="shared" si="45"/>
        <v>192.69,92.92</v>
      </c>
      <c r="M241" s="42" t="str">
        <f t="shared" si="46"/>
        <v>208.63,92.92</v>
      </c>
      <c r="N241" s="43" t="str">
        <f t="shared" si="47"/>
        <v>79.97,92.92</v>
      </c>
    </row>
    <row r="242" spans="1:14" ht="12.75">
      <c r="A242" s="3">
        <v>180</v>
      </c>
      <c r="B242" s="18">
        <f t="shared" si="38"/>
        <v>44.862993716954094</v>
      </c>
      <c r="C242" s="18">
        <f t="shared" si="36"/>
        <v>193.12912920912495</v>
      </c>
      <c r="D242" s="18">
        <f t="shared" si="39"/>
        <v>209.10065425126948</v>
      </c>
      <c r="E242" s="18">
        <f t="shared" si="37"/>
        <v>80.1512511395428</v>
      </c>
      <c r="F242" s="18">
        <f t="shared" si="40"/>
        <v>115.32829854382524</v>
      </c>
      <c r="G242" s="19">
        <f t="shared" si="41"/>
        <v>41785.11891187058</v>
      </c>
      <c r="H242" s="20">
        <f t="shared" si="42"/>
        <v>223.80250227908556</v>
      </c>
      <c r="I242" s="20">
        <f t="shared" si="43"/>
        <v>186.70532494656302</v>
      </c>
      <c r="J242" s="20">
        <f t="shared" si="44"/>
        <v>417.8511891187058</v>
      </c>
      <c r="K242" s="3"/>
      <c r="L242" s="40" t="str">
        <f t="shared" si="45"/>
        <v>193.13,93.35</v>
      </c>
      <c r="M242" s="42" t="str">
        <f t="shared" si="46"/>
        <v>209.10,93.35</v>
      </c>
      <c r="N242" s="43" t="str">
        <f t="shared" si="47"/>
        <v>80.15,93.35</v>
      </c>
    </row>
    <row r="243" spans="1:14" ht="12.75">
      <c r="A243" s="3">
        <v>179</v>
      </c>
      <c r="B243" s="18">
        <f t="shared" si="38"/>
        <v>44.429569462350884</v>
      </c>
      <c r="C243" s="18">
        <f t="shared" si="36"/>
        <v>193.56255346372816</v>
      </c>
      <c r="D243" s="18">
        <f t="shared" si="39"/>
        <v>209.5699221218234</v>
      </c>
      <c r="E243" s="18">
        <f t="shared" si="37"/>
        <v>80.33112818047873</v>
      </c>
      <c r="F243" s="18">
        <f t="shared" si="40"/>
        <v>115.68967245286407</v>
      </c>
      <c r="G243" s="19">
        <f t="shared" si="41"/>
        <v>42047.39121587652</v>
      </c>
      <c r="H243" s="20">
        <f t="shared" si="42"/>
        <v>224.16225636095743</v>
      </c>
      <c r="I243" s="20">
        <f t="shared" si="43"/>
        <v>187.57569583065617</v>
      </c>
      <c r="J243" s="20">
        <f t="shared" si="44"/>
        <v>420.47391215876524</v>
      </c>
      <c r="K243" s="3"/>
      <c r="L243" s="40" t="str">
        <f t="shared" si="45"/>
        <v>193.56,93.79</v>
      </c>
      <c r="M243" s="42" t="str">
        <f t="shared" si="46"/>
        <v>209.57,93.79</v>
      </c>
      <c r="N243" s="43" t="str">
        <f t="shared" si="47"/>
        <v>80.33,93.79</v>
      </c>
    </row>
    <row r="244" spans="1:14" ht="12.75">
      <c r="A244" s="3">
        <v>178</v>
      </c>
      <c r="B244" s="18">
        <f t="shared" si="38"/>
        <v>43.998439154008025</v>
      </c>
      <c r="C244" s="18">
        <f t="shared" si="36"/>
        <v>193.99368377207102</v>
      </c>
      <c r="D244" s="18">
        <f t="shared" si="39"/>
        <v>210.03670633977757</v>
      </c>
      <c r="E244" s="18">
        <f t="shared" si="37"/>
        <v>80.5100532020918</v>
      </c>
      <c r="F244" s="18">
        <f t="shared" si="40"/>
        <v>116.0510463619029</v>
      </c>
      <c r="G244" s="19">
        <f t="shared" si="41"/>
        <v>42310.48404797665</v>
      </c>
      <c r="H244" s="20">
        <f t="shared" si="42"/>
        <v>224.52010640418357</v>
      </c>
      <c r="I244" s="20">
        <f t="shared" si="43"/>
        <v>188.44853018111817</v>
      </c>
      <c r="J244" s="20">
        <f t="shared" si="44"/>
        <v>423.1048404797665</v>
      </c>
      <c r="K244" s="3"/>
      <c r="L244" s="40" t="str">
        <f t="shared" si="45"/>
        <v>193.99,94.22</v>
      </c>
      <c r="M244" s="42" t="str">
        <f t="shared" si="46"/>
        <v>210.04,94.22</v>
      </c>
      <c r="N244" s="43" t="str">
        <f t="shared" si="47"/>
        <v>80.51,94.22</v>
      </c>
    </row>
    <row r="245" spans="1:14" ht="12.75">
      <c r="A245" s="3">
        <v>177</v>
      </c>
      <c r="B245" s="18">
        <f t="shared" si="38"/>
        <v>43.56959352851305</v>
      </c>
      <c r="C245" s="18">
        <f t="shared" si="36"/>
        <v>194.422529397566</v>
      </c>
      <c r="D245" s="18">
        <f t="shared" si="39"/>
        <v>210.5010169346164</v>
      </c>
      <c r="E245" s="18">
        <f t="shared" si="37"/>
        <v>80.6880300488259</v>
      </c>
      <c r="F245" s="18">
        <f t="shared" si="40"/>
        <v>116.41242027094174</v>
      </c>
      <c r="G245" s="19">
        <f t="shared" si="41"/>
        <v>42574.397408170946</v>
      </c>
      <c r="H245" s="20">
        <f t="shared" si="42"/>
        <v>224.87606009765176</v>
      </c>
      <c r="I245" s="20">
        <f t="shared" si="43"/>
        <v>189.32383193516972</v>
      </c>
      <c r="J245" s="20">
        <f t="shared" si="44"/>
        <v>425.74397408170944</v>
      </c>
      <c r="K245" s="3"/>
      <c r="L245" s="40" t="str">
        <f t="shared" si="45"/>
        <v>194.42,94.66</v>
      </c>
      <c r="M245" s="42" t="str">
        <f t="shared" si="46"/>
        <v>210.50,94.66</v>
      </c>
      <c r="N245" s="43" t="str">
        <f t="shared" si="47"/>
        <v>80.69,94.66</v>
      </c>
    </row>
    <row r="246" spans="1:14" ht="12.75">
      <c r="A246" s="3">
        <v>176</v>
      </c>
      <c r="B246" s="18">
        <f t="shared" si="38"/>
        <v>43.14302344159208</v>
      </c>
      <c r="C246" s="18">
        <f t="shared" si="36"/>
        <v>194.84909948448697</v>
      </c>
      <c r="D246" s="18">
        <f t="shared" si="39"/>
        <v>210.96286380683318</v>
      </c>
      <c r="E246" s="18">
        <f t="shared" si="37"/>
        <v>80.86506251568073</v>
      </c>
      <c r="F246" s="18">
        <f t="shared" si="40"/>
        <v>116.77379417998057</v>
      </c>
      <c r="G246" s="19">
        <f t="shared" si="41"/>
        <v>42839.131296459425</v>
      </c>
      <c r="H246" s="20">
        <f t="shared" si="42"/>
        <v>225.23012503136147</v>
      </c>
      <c r="I246" s="20">
        <f t="shared" si="43"/>
        <v>190.20160509387642</v>
      </c>
      <c r="J246" s="20">
        <f t="shared" si="44"/>
        <v>428.39131296459425</v>
      </c>
      <c r="K246" s="3"/>
      <c r="L246" s="40" t="str">
        <f t="shared" si="45"/>
        <v>194.85,95.10</v>
      </c>
      <c r="M246" s="42" t="str">
        <f t="shared" si="46"/>
        <v>210.96,95.10</v>
      </c>
      <c r="N246" s="43" t="str">
        <f t="shared" si="47"/>
        <v>80.87,95.10</v>
      </c>
    </row>
    <row r="247" spans="1:14" ht="12.75">
      <c r="A247" s="3">
        <v>175</v>
      </c>
      <c r="B247" s="18">
        <f t="shared" si="38"/>
        <v>42.718719867105904</v>
      </c>
      <c r="C247" s="18">
        <f t="shared" si="36"/>
        <v>195.27340305897314</v>
      </c>
      <c r="D247" s="18">
        <f t="shared" si="39"/>
        <v>211.4222567290171</v>
      </c>
      <c r="E247" s="18">
        <f t="shared" si="37"/>
        <v>81.04115434862854</v>
      </c>
      <c r="F247" s="18">
        <f t="shared" si="40"/>
        <v>117.13516808901939</v>
      </c>
      <c r="G247" s="19">
        <f t="shared" si="41"/>
        <v>43104.68571284206</v>
      </c>
      <c r="H247" s="20">
        <f t="shared" si="42"/>
        <v>225.58230869725705</v>
      </c>
      <c r="I247" s="20">
        <f t="shared" si="43"/>
        <v>191.08185372236235</v>
      </c>
      <c r="J247" s="20">
        <f t="shared" si="44"/>
        <v>431.0468571284206</v>
      </c>
      <c r="K247" s="3"/>
      <c r="L247" s="40" t="str">
        <f t="shared" si="45"/>
        <v>195.27,95.54</v>
      </c>
      <c r="M247" s="42" t="str">
        <f t="shared" si="46"/>
        <v>211.42,95.54</v>
      </c>
      <c r="N247" s="43" t="str">
        <f t="shared" si="47"/>
        <v>81.04,95.54</v>
      </c>
    </row>
    <row r="248" spans="1:14" ht="12.75">
      <c r="A248" s="3">
        <v>174</v>
      </c>
      <c r="B248" s="18">
        <f t="shared" si="38"/>
        <v>42.29667389607101</v>
      </c>
      <c r="C248" s="18">
        <f t="shared" si="36"/>
        <v>195.69544903000804</v>
      </c>
      <c r="D248" s="18">
        <f t="shared" si="39"/>
        <v>211.87920534691278</v>
      </c>
      <c r="E248" s="18">
        <f t="shared" si="37"/>
        <v>81.21630924502027</v>
      </c>
      <c r="F248" s="18">
        <f t="shared" si="40"/>
        <v>117.49654199805822</v>
      </c>
      <c r="G248" s="19">
        <f t="shared" si="41"/>
        <v>43371.06065731889</v>
      </c>
      <c r="H248" s="20">
        <f t="shared" si="42"/>
        <v>225.9326184900405</v>
      </c>
      <c r="I248" s="20">
        <f t="shared" si="43"/>
        <v>191.96458195004172</v>
      </c>
      <c r="J248" s="20">
        <f t="shared" si="44"/>
        <v>433.7106065731889</v>
      </c>
      <c r="K248" s="3"/>
      <c r="L248" s="40" t="str">
        <f t="shared" si="45"/>
        <v>195.70,95.98</v>
      </c>
      <c r="M248" s="42" t="str">
        <f t="shared" si="46"/>
        <v>211.88,95.98</v>
      </c>
      <c r="N248" s="43" t="str">
        <f t="shared" si="47"/>
        <v>81.22,95.98</v>
      </c>
    </row>
    <row r="249" spans="1:14" ht="12.75">
      <c r="A249" s="3">
        <v>173</v>
      </c>
      <c r="B249" s="18">
        <f t="shared" si="38"/>
        <v>41.876876735704826</v>
      </c>
      <c r="C249" s="18">
        <f t="shared" si="36"/>
        <v>196.11524619037422</v>
      </c>
      <c r="D249" s="18">
        <f t="shared" si="39"/>
        <v>212.33371918045444</v>
      </c>
      <c r="E249" s="18">
        <f t="shared" si="37"/>
        <v>81.39053085398193</v>
      </c>
      <c r="F249" s="18">
        <f t="shared" si="40"/>
        <v>117.85791590709705</v>
      </c>
      <c r="G249" s="19">
        <f t="shared" si="41"/>
        <v>43638.2561298899</v>
      </c>
      <c r="H249" s="20">
        <f t="shared" si="42"/>
        <v>226.28106170796383</v>
      </c>
      <c r="I249" s="20">
        <f t="shared" si="43"/>
        <v>192.84979397086715</v>
      </c>
      <c r="J249" s="20">
        <f t="shared" si="44"/>
        <v>436.382561298899</v>
      </c>
      <c r="K249" s="3"/>
      <c r="L249" s="40" t="str">
        <f t="shared" si="45"/>
        <v>196.12,96.42</v>
      </c>
      <c r="M249" s="42" t="str">
        <f t="shared" si="46"/>
        <v>212.33,96.42</v>
      </c>
      <c r="N249" s="43" t="str">
        <f t="shared" si="47"/>
        <v>81.39,96.42</v>
      </c>
    </row>
    <row r="250" spans="1:14" ht="12.75">
      <c r="A250" s="3">
        <v>172</v>
      </c>
      <c r="B250" s="18">
        <f t="shared" si="38"/>
        <v>41.45931970849543</v>
      </c>
      <c r="C250" s="18">
        <f t="shared" si="36"/>
        <v>196.53280321758362</v>
      </c>
      <c r="D250" s="18">
        <f t="shared" si="39"/>
        <v>212.7858076247727</v>
      </c>
      <c r="E250" s="18">
        <f t="shared" si="37"/>
        <v>81.56382277680058</v>
      </c>
      <c r="F250" s="18">
        <f t="shared" si="40"/>
        <v>118.21928981613588</v>
      </c>
      <c r="G250" s="19">
        <f t="shared" si="41"/>
        <v>43906.27213055508</v>
      </c>
      <c r="H250" s="20">
        <f t="shared" si="42"/>
        <v>226.62764555360113</v>
      </c>
      <c r="I250" s="20">
        <f t="shared" si="43"/>
        <v>193.73749404359643</v>
      </c>
      <c r="J250" s="20">
        <f t="shared" si="44"/>
        <v>439.0627213055508</v>
      </c>
      <c r="K250" s="3"/>
      <c r="L250" s="40" t="str">
        <f t="shared" si="45"/>
        <v>196.53,96.87</v>
      </c>
      <c r="M250" s="42" t="str">
        <f t="shared" si="46"/>
        <v>212.79,96.87</v>
      </c>
      <c r="N250" s="43" t="str">
        <f t="shared" si="47"/>
        <v>81.56,96.87</v>
      </c>
    </row>
    <row r="251" spans="1:14" ht="12.75">
      <c r="A251" s="3">
        <v>171</v>
      </c>
      <c r="B251" s="18">
        <f t="shared" si="38"/>
        <v>41.043994251294805</v>
      </c>
      <c r="C251" s="18">
        <f t="shared" si="36"/>
        <v>196.94812867478424</v>
      </c>
      <c r="D251" s="18">
        <f t="shared" si="39"/>
        <v>213.23547995117679</v>
      </c>
      <c r="E251" s="18">
        <f t="shared" si="37"/>
        <v>81.73618856730072</v>
      </c>
      <c r="F251" s="18">
        <f t="shared" si="40"/>
        <v>118.5806637251747</v>
      </c>
      <c r="G251" s="19">
        <f t="shared" si="41"/>
        <v>44175.108659314435</v>
      </c>
      <c r="H251" s="20">
        <f t="shared" si="42"/>
        <v>226.9723771346014</v>
      </c>
      <c r="I251" s="20">
        <f t="shared" si="43"/>
        <v>194.62768649207598</v>
      </c>
      <c r="J251" s="20">
        <f t="shared" si="44"/>
        <v>441.75108659314435</v>
      </c>
      <c r="K251" s="3"/>
      <c r="L251" s="40" t="str">
        <f t="shared" si="45"/>
        <v>196.95,97.31</v>
      </c>
      <c r="M251" s="42" t="str">
        <f t="shared" si="46"/>
        <v>213.24,97.31</v>
      </c>
      <c r="N251" s="43" t="str">
        <f t="shared" si="47"/>
        <v>81.74,97.31</v>
      </c>
    </row>
    <row r="252" spans="1:14" ht="12.75">
      <c r="A252" s="3">
        <v>170</v>
      </c>
      <c r="B252" s="18">
        <f t="shared" si="38"/>
        <v>40.63089191443609</v>
      </c>
      <c r="C252" s="18">
        <f t="shared" si="36"/>
        <v>197.36123101164296</v>
      </c>
      <c r="D252" s="18">
        <f t="shared" si="39"/>
        <v>213.68274530810982</v>
      </c>
      <c r="E252" s="18">
        <f t="shared" si="37"/>
        <v>81.90763173221056</v>
      </c>
      <c r="F252" s="18">
        <f t="shared" si="40"/>
        <v>118.94203763421353</v>
      </c>
      <c r="G252" s="19">
        <f t="shared" si="41"/>
        <v>44444.76571616797</v>
      </c>
      <c r="H252" s="20">
        <f t="shared" si="42"/>
        <v>227.3152634644211</v>
      </c>
      <c r="I252" s="20">
        <f t="shared" si="43"/>
        <v>195.5203757055424</v>
      </c>
      <c r="J252" s="20">
        <f t="shared" si="44"/>
        <v>444.4476571616797</v>
      </c>
      <c r="K252" s="3"/>
      <c r="L252" s="40" t="str">
        <f t="shared" si="45"/>
        <v>197.36,97.76</v>
      </c>
      <c r="M252" s="42" t="str">
        <f t="shared" si="46"/>
        <v>213.68,97.76</v>
      </c>
      <c r="N252" s="43" t="str">
        <f t="shared" si="47"/>
        <v>81.91,97.76</v>
      </c>
    </row>
    <row r="253" spans="1:14" ht="12.75">
      <c r="A253" s="3">
        <v>169</v>
      </c>
      <c r="B253" s="18">
        <f t="shared" si="38"/>
        <v>40.22000436087498</v>
      </c>
      <c r="C253" s="18">
        <f t="shared" si="36"/>
        <v>197.77211856520407</v>
      </c>
      <c r="D253" s="18">
        <f t="shared" si="39"/>
        <v>214.12761272207874</v>
      </c>
      <c r="E253" s="18">
        <f t="shared" si="37"/>
        <v>82.07815573151844</v>
      </c>
      <c r="F253" s="18">
        <f t="shared" si="40"/>
        <v>119.30341154325237</v>
      </c>
      <c r="G253" s="19">
        <f t="shared" si="41"/>
        <v>44715.24330111568</v>
      </c>
      <c r="H253" s="20">
        <f t="shared" si="42"/>
        <v>227.65631146303684</v>
      </c>
      <c r="I253" s="20">
        <f t="shared" si="43"/>
        <v>196.41556613894195</v>
      </c>
      <c r="J253" s="20">
        <f t="shared" si="44"/>
        <v>447.1524330111568</v>
      </c>
      <c r="K253" s="3"/>
      <c r="L253" s="40" t="str">
        <f t="shared" si="45"/>
        <v>197.77,98.21</v>
      </c>
      <c r="M253" s="42" t="str">
        <f t="shared" si="46"/>
        <v>214.13,98.21</v>
      </c>
      <c r="N253" s="43" t="str">
        <f t="shared" si="47"/>
        <v>82.08,98.21</v>
      </c>
    </row>
    <row r="254" spans="1:14" ht="12.75">
      <c r="A254" s="3">
        <v>168</v>
      </c>
      <c r="B254" s="18">
        <f t="shared" si="38"/>
        <v>39.81132336535356</v>
      </c>
      <c r="C254" s="18">
        <f t="shared" si="36"/>
        <v>198.1807995607255</v>
      </c>
      <c r="D254" s="18">
        <f t="shared" si="39"/>
        <v>214.57009109855946</v>
      </c>
      <c r="E254" s="18">
        <f t="shared" si="37"/>
        <v>82.24776397881979</v>
      </c>
      <c r="F254" s="18">
        <f t="shared" si="40"/>
        <v>119.6647854522912</v>
      </c>
      <c r="G254" s="19">
        <f t="shared" si="41"/>
        <v>44986.541414157575</v>
      </c>
      <c r="H254" s="20">
        <f t="shared" si="42"/>
        <v>227.99552795763955</v>
      </c>
      <c r="I254" s="20">
        <f t="shared" si="43"/>
        <v>197.3132623132672</v>
      </c>
      <c r="J254" s="20">
        <f t="shared" si="44"/>
        <v>449.86541414157574</v>
      </c>
      <c r="K254" s="3"/>
      <c r="L254" s="40" t="str">
        <f t="shared" si="45"/>
        <v>198.18,98.66</v>
      </c>
      <c r="M254" s="42" t="str">
        <f t="shared" si="46"/>
        <v>214.57,98.66</v>
      </c>
      <c r="N254" s="43" t="str">
        <f t="shared" si="47"/>
        <v>82.25,98.66</v>
      </c>
    </row>
    <row r="255" spans="1:14" ht="12.75">
      <c r="A255" s="3">
        <v>167</v>
      </c>
      <c r="B255" s="18">
        <f t="shared" si="38"/>
        <v>39.40484081358838</v>
      </c>
      <c r="C255" s="18">
        <f t="shared" si="36"/>
        <v>198.58728211249067</v>
      </c>
      <c r="D255" s="18">
        <f t="shared" si="39"/>
        <v>215.010189222876</v>
      </c>
      <c r="E255" s="18">
        <f t="shared" si="37"/>
        <v>82.4164598416541</v>
      </c>
      <c r="F255" s="18">
        <f t="shared" si="40"/>
        <v>120.02615936133003</v>
      </c>
      <c r="G255" s="19">
        <f t="shared" si="41"/>
        <v>45258.66005529364</v>
      </c>
      <c r="H255" s="20">
        <f t="shared" si="42"/>
        <v>228.33291968330818</v>
      </c>
      <c r="I255" s="20">
        <f t="shared" si="43"/>
        <v>198.21346881591242</v>
      </c>
      <c r="J255" s="20">
        <f t="shared" si="44"/>
        <v>452.58660055293643</v>
      </c>
      <c r="K255" s="3"/>
      <c r="L255" s="40" t="str">
        <f t="shared" si="45"/>
        <v>198.59,99.11</v>
      </c>
      <c r="M255" s="42" t="str">
        <f t="shared" si="46"/>
        <v>215.01,99.11</v>
      </c>
      <c r="N255" s="43" t="str">
        <f t="shared" si="47"/>
        <v>82.42,99.11</v>
      </c>
    </row>
    <row r="256" spans="1:14" ht="12.75">
      <c r="A256" s="3">
        <v>166</v>
      </c>
      <c r="B256" s="18">
        <f t="shared" si="38"/>
        <v>39.00054870148131</v>
      </c>
      <c r="C256" s="18">
        <f t="shared" si="36"/>
        <v>198.99157422459774</v>
      </c>
      <c r="D256" s="18">
        <f t="shared" si="39"/>
        <v>215.4479157610549</v>
      </c>
      <c r="E256" s="18">
        <f t="shared" si="37"/>
        <v>82.58424664183245</v>
      </c>
      <c r="F256" s="18">
        <f t="shared" si="40"/>
        <v>120.38753327036886</v>
      </c>
      <c r="G256" s="19">
        <f t="shared" si="41"/>
        <v>45531.59922452388</v>
      </c>
      <c r="H256" s="20">
        <f t="shared" si="42"/>
        <v>228.66849328366487</v>
      </c>
      <c r="I256" s="20">
        <f t="shared" si="43"/>
        <v>199.1161903010469</v>
      </c>
      <c r="J256" s="20">
        <f t="shared" si="44"/>
        <v>455.3159922452388</v>
      </c>
      <c r="K256" s="3"/>
      <c r="L256" s="40" t="str">
        <f t="shared" si="45"/>
        <v>198.99,99.56</v>
      </c>
      <c r="M256" s="42" t="str">
        <f t="shared" si="46"/>
        <v>215.45,99.56</v>
      </c>
      <c r="N256" s="43" t="str">
        <f t="shared" si="47"/>
        <v>82.58,99.56</v>
      </c>
    </row>
    <row r="257" spans="1:14" ht="12.75">
      <c r="A257" s="3">
        <v>165</v>
      </c>
      <c r="B257" s="18">
        <f t="shared" si="38"/>
        <v>38.59843913435353</v>
      </c>
      <c r="C257" s="18">
        <f t="shared" si="36"/>
        <v>199.39368379172552</v>
      </c>
      <c r="D257" s="18">
        <f t="shared" si="39"/>
        <v>215.88327926065452</v>
      </c>
      <c r="E257" s="18">
        <f t="shared" si="37"/>
        <v>82.75112765575538</v>
      </c>
      <c r="F257" s="18">
        <f t="shared" si="40"/>
        <v>120.7489071794077</v>
      </c>
      <c r="G257" s="19">
        <f t="shared" si="41"/>
        <v>45805.3589218483</v>
      </c>
      <c r="H257" s="20">
        <f t="shared" si="42"/>
        <v>229.00225531151074</v>
      </c>
      <c r="I257" s="20">
        <f t="shared" si="43"/>
        <v>200.02143149000642</v>
      </c>
      <c r="J257" s="20">
        <f t="shared" si="44"/>
        <v>458.053589218483</v>
      </c>
      <c r="K257" s="3"/>
      <c r="L257" s="40" t="str">
        <f t="shared" si="45"/>
        <v>199.39,100.01</v>
      </c>
      <c r="M257" s="42" t="str">
        <f t="shared" si="46"/>
        <v>215.88,100.01</v>
      </c>
      <c r="N257" s="43" t="str">
        <f t="shared" si="47"/>
        <v>82.75,100.01</v>
      </c>
    </row>
    <row r="258" spans="1:14" ht="12.75">
      <c r="A258" s="3">
        <v>164</v>
      </c>
      <c r="B258" s="18">
        <f t="shared" si="38"/>
        <v>38.19850432620257</v>
      </c>
      <c r="C258" s="18">
        <f t="shared" si="36"/>
        <v>199.79361859987648</v>
      </c>
      <c r="D258" s="18">
        <f t="shared" si="39"/>
        <v>216.31628815156952</v>
      </c>
      <c r="E258" s="18">
        <f t="shared" si="37"/>
        <v>82.91710611472126</v>
      </c>
      <c r="F258" s="18">
        <f t="shared" si="40"/>
        <v>121.11028108844653</v>
      </c>
      <c r="G258" s="19">
        <f t="shared" si="41"/>
        <v>46079.9391472669</v>
      </c>
      <c r="H258" s="20">
        <f t="shared" si="42"/>
        <v>229.3342122294425</v>
      </c>
      <c r="I258" s="20">
        <f t="shared" si="43"/>
        <v>200.9291971717033</v>
      </c>
      <c r="J258" s="20">
        <f t="shared" si="44"/>
        <v>460.799391472669</v>
      </c>
      <c r="K258" s="3"/>
      <c r="L258" s="40" t="str">
        <f t="shared" si="45"/>
        <v>199.79,100.46</v>
      </c>
      <c r="M258" s="42" t="str">
        <f t="shared" si="46"/>
        <v>216.32,100.46</v>
      </c>
      <c r="N258" s="43" t="str">
        <f t="shared" si="47"/>
        <v>82.92,100.46</v>
      </c>
    </row>
    <row r="259" spans="1:14" ht="12.75">
      <c r="A259" s="3">
        <v>163</v>
      </c>
      <c r="B259" s="18">
        <f t="shared" si="38"/>
        <v>37.800736598981956</v>
      </c>
      <c r="C259" s="18">
        <f t="shared" si="36"/>
        <v>200.1913863270971</v>
      </c>
      <c r="D259" s="18">
        <f t="shared" si="39"/>
        <v>216.74695074681068</v>
      </c>
      <c r="E259" s="18">
        <f t="shared" si="37"/>
        <v>83.08218520522522</v>
      </c>
      <c r="F259" s="18">
        <f t="shared" si="40"/>
        <v>121.47165499748536</v>
      </c>
      <c r="G259" s="19">
        <f t="shared" si="41"/>
        <v>46355.339900779676</v>
      </c>
      <c r="H259" s="20">
        <f t="shared" si="42"/>
        <v>229.66437041045043</v>
      </c>
      <c r="I259" s="20">
        <f t="shared" si="43"/>
        <v>201.83949220305513</v>
      </c>
      <c r="J259" s="20">
        <f t="shared" si="44"/>
        <v>463.55339900779677</v>
      </c>
      <c r="K259" s="3"/>
      <c r="L259" s="40" t="str">
        <f t="shared" si="45"/>
        <v>200.19,100.92</v>
      </c>
      <c r="M259" s="42" t="str">
        <f t="shared" si="46"/>
        <v>216.75,100.92</v>
      </c>
      <c r="N259" s="43" t="str">
        <f t="shared" si="47"/>
        <v>83.08,100.92</v>
      </c>
    </row>
    <row r="260" spans="1:14" ht="12.75">
      <c r="A260" s="3">
        <v>162</v>
      </c>
      <c r="B260" s="18">
        <f t="shared" si="38"/>
        <v>37.40512838190409</v>
      </c>
      <c r="C260" s="18">
        <f t="shared" si="36"/>
        <v>200.58699454417496</v>
      </c>
      <c r="D260" s="18">
        <f t="shared" si="39"/>
        <v>217.17527524325985</v>
      </c>
      <c r="E260" s="18">
        <f t="shared" si="37"/>
        <v>83.24636806924849</v>
      </c>
      <c r="F260" s="18">
        <f t="shared" si="40"/>
        <v>121.83302890652419</v>
      </c>
      <c r="G260" s="19">
        <f t="shared" si="41"/>
        <v>46631.56118238663</v>
      </c>
      <c r="H260" s="20">
        <f t="shared" si="42"/>
        <v>229.99273613849698</v>
      </c>
      <c r="I260" s="20">
        <f t="shared" si="43"/>
        <v>202.75232150943256</v>
      </c>
      <c r="J260" s="20">
        <f t="shared" si="44"/>
        <v>466.3156118238663</v>
      </c>
      <c r="K260" s="3"/>
      <c r="L260" s="40" t="str">
        <f t="shared" si="45"/>
        <v>200.59,101.38</v>
      </c>
      <c r="M260" s="42" t="str">
        <f t="shared" si="46"/>
        <v>217.18,101.38</v>
      </c>
      <c r="N260" s="43" t="str">
        <f t="shared" si="47"/>
        <v>83.25,101.38</v>
      </c>
    </row>
    <row r="261" spans="1:14" ht="12.75">
      <c r="A261" s="3">
        <v>161</v>
      </c>
      <c r="B261" s="18">
        <f t="shared" si="38"/>
        <v>37.01167221076528</v>
      </c>
      <c r="C261" s="18">
        <f t="shared" si="36"/>
        <v>200.98045071531376</v>
      </c>
      <c r="D261" s="18">
        <f t="shared" si="39"/>
        <v>217.60126972240047</v>
      </c>
      <c r="E261" s="18">
        <f t="shared" si="37"/>
        <v>83.40965780453851</v>
      </c>
      <c r="F261" s="18">
        <f t="shared" si="40"/>
        <v>122.19440281556302</v>
      </c>
      <c r="G261" s="19">
        <f t="shared" si="41"/>
        <v>46908.602992087755</v>
      </c>
      <c r="H261" s="20">
        <f t="shared" si="42"/>
        <v>230.319315609077</v>
      </c>
      <c r="I261" s="20">
        <f t="shared" si="43"/>
        <v>203.66769008512574</v>
      </c>
      <c r="J261" s="20">
        <f t="shared" si="44"/>
        <v>469.08602992087754</v>
      </c>
      <c r="K261" s="3"/>
      <c r="L261" s="40" t="str">
        <f t="shared" si="45"/>
        <v>200.98,101.83</v>
      </c>
      <c r="M261" s="42" t="str">
        <f t="shared" si="46"/>
        <v>217.60,101.83</v>
      </c>
      <c r="N261" s="43" t="str">
        <f t="shared" si="47"/>
        <v>83.41,101.83</v>
      </c>
    </row>
    <row r="262" spans="1:14" ht="12.75">
      <c r="A262" s="3">
        <v>160</v>
      </c>
      <c r="B262" s="18">
        <f t="shared" si="38"/>
        <v>36.62036072729387</v>
      </c>
      <c r="C262" s="18">
        <f t="shared" si="36"/>
        <v>201.37176219878518</v>
      </c>
      <c r="D262" s="18">
        <f t="shared" si="39"/>
        <v>218.02494215102365</v>
      </c>
      <c r="E262" s="18">
        <f t="shared" si="37"/>
        <v>83.57205746487945</v>
      </c>
      <c r="F262" s="18">
        <f t="shared" si="40"/>
        <v>122.55577672460186</v>
      </c>
      <c r="G262" s="19">
        <f t="shared" si="41"/>
        <v>47186.46532988306</v>
      </c>
      <c r="H262" s="20">
        <f t="shared" si="42"/>
        <v>230.6441149297589</v>
      </c>
      <c r="I262" s="20">
        <f t="shared" si="43"/>
        <v>204.58560299383046</v>
      </c>
      <c r="J262" s="20">
        <f t="shared" si="44"/>
        <v>471.8646532988306</v>
      </c>
      <c r="K262" s="3"/>
      <c r="L262" s="40" t="str">
        <f t="shared" si="45"/>
        <v>201.37,102.29</v>
      </c>
      <c r="M262" s="42" t="str">
        <f t="shared" si="46"/>
        <v>218.02,102.29</v>
      </c>
      <c r="N262" s="43" t="str">
        <f t="shared" si="47"/>
        <v>83.57,102.29</v>
      </c>
    </row>
    <row r="263" spans="1:14" ht="12.75">
      <c r="A263" s="3">
        <v>159</v>
      </c>
      <c r="B263" s="18">
        <f t="shared" si="38"/>
        <v>36.2311866785208</v>
      </c>
      <c r="C263" s="18">
        <f t="shared" si="36"/>
        <v>201.76093624755825</v>
      </c>
      <c r="D263" s="18">
        <f t="shared" si="39"/>
        <v>218.4463003819094</v>
      </c>
      <c r="E263" s="18">
        <f t="shared" si="37"/>
        <v>83.73357006035347</v>
      </c>
      <c r="F263" s="18">
        <f t="shared" si="40"/>
        <v>122.91715063364069</v>
      </c>
      <c r="G263" s="19">
        <f t="shared" si="41"/>
        <v>47465.14819577254</v>
      </c>
      <c r="H263" s="20">
        <f t="shared" si="42"/>
        <v>230.96714012070692</v>
      </c>
      <c r="I263" s="20">
        <f t="shared" si="43"/>
        <v>205.506065369154</v>
      </c>
      <c r="J263" s="20">
        <f t="shared" si="44"/>
        <v>474.6514819577254</v>
      </c>
      <c r="K263" s="3"/>
      <c r="L263" s="40" t="str">
        <f t="shared" si="45"/>
        <v>201.76,102.75</v>
      </c>
      <c r="M263" s="42" t="str">
        <f t="shared" si="46"/>
        <v>218.45,102.75</v>
      </c>
      <c r="N263" s="43" t="str">
        <f t="shared" si="47"/>
        <v>83.73,102.75</v>
      </c>
    </row>
    <row r="264" spans="1:14" ht="12.75">
      <c r="A264" s="3">
        <v>158</v>
      </c>
      <c r="B264" s="18">
        <f t="shared" si="38"/>
        <v>35.84414291617273</v>
      </c>
      <c r="C264" s="18">
        <f t="shared" si="36"/>
        <v>202.14798000990632</v>
      </c>
      <c r="D264" s="18">
        <f t="shared" si="39"/>
        <v>218.86535215448393</v>
      </c>
      <c r="E264" s="18">
        <f t="shared" si="37"/>
        <v>83.89419855759256</v>
      </c>
      <c r="F264" s="18">
        <f t="shared" si="40"/>
        <v>123.2785245426795</v>
      </c>
      <c r="G264" s="19">
        <f t="shared" si="41"/>
        <v>47744.65158975619</v>
      </c>
      <c r="H264" s="20">
        <f t="shared" si="42"/>
        <v>231.2883971151851</v>
      </c>
      <c r="I264" s="20">
        <f t="shared" si="43"/>
        <v>206.42908241514007</v>
      </c>
      <c r="J264" s="20">
        <f t="shared" si="44"/>
        <v>477.44651589756194</v>
      </c>
      <c r="K264" s="3"/>
      <c r="L264" s="40" t="str">
        <f t="shared" si="45"/>
        <v>202.15,103.21</v>
      </c>
      <c r="M264" s="42" t="str">
        <f t="shared" si="46"/>
        <v>218.87,103.21</v>
      </c>
      <c r="N264" s="43" t="str">
        <f t="shared" si="47"/>
        <v>83.89,103.21</v>
      </c>
    </row>
    <row r="265" spans="1:14" ht="12.75">
      <c r="A265" s="3">
        <v>157</v>
      </c>
      <c r="B265" s="18">
        <f t="shared" si="38"/>
        <v>35.4592223960876</v>
      </c>
      <c r="C265" s="18">
        <f t="shared" si="36"/>
        <v>202.53290052999145</v>
      </c>
      <c r="D265" s="18">
        <f t="shared" si="39"/>
        <v>219.28210509545218</v>
      </c>
      <c r="E265" s="18">
        <f t="shared" si="37"/>
        <v>84.05394588002106</v>
      </c>
      <c r="F265" s="18">
        <f t="shared" si="40"/>
        <v>123.63989845171834</v>
      </c>
      <c r="G265" s="19">
        <f t="shared" si="41"/>
        <v>48024.975511834025</v>
      </c>
      <c r="H265" s="20">
        <f t="shared" si="42"/>
        <v>231.6078917600421</v>
      </c>
      <c r="I265" s="20">
        <f t="shared" si="43"/>
        <v>207.3546594068151</v>
      </c>
      <c r="J265" s="20">
        <f t="shared" si="44"/>
        <v>480.24975511834026</v>
      </c>
      <c r="K265" s="3"/>
      <c r="L265" s="40" t="str">
        <f t="shared" si="45"/>
        <v>202.53,103.68</v>
      </c>
      <c r="M265" s="42" t="str">
        <f t="shared" si="46"/>
        <v>219.28,103.68</v>
      </c>
      <c r="N265" s="43" t="str">
        <f t="shared" si="47"/>
        <v>84.05,103.68</v>
      </c>
    </row>
    <row r="266" spans="1:14" ht="12.75">
      <c r="A266" s="3">
        <v>156</v>
      </c>
      <c r="B266" s="18">
        <f t="shared" si="38"/>
        <v>35.07641817765281</v>
      </c>
      <c r="C266" s="18">
        <f t="shared" si="36"/>
        <v>202.91570474842624</v>
      </c>
      <c r="D266" s="18">
        <f t="shared" si="39"/>
        <v>219.6965667194063</v>
      </c>
      <c r="E266" s="18">
        <f t="shared" si="37"/>
        <v>84.2128149080889</v>
      </c>
      <c r="F266" s="18">
        <f t="shared" si="40"/>
        <v>124.00127236075717</v>
      </c>
      <c r="G266" s="19">
        <f t="shared" si="41"/>
        <v>48306.119962006036</v>
      </c>
      <c r="H266" s="20">
        <f t="shared" si="42"/>
        <v>231.9256298161778</v>
      </c>
      <c r="I266" s="20">
        <f t="shared" si="43"/>
        <v>208.28280169075336</v>
      </c>
      <c r="J266" s="20">
        <f t="shared" si="44"/>
        <v>483.06119962006034</v>
      </c>
      <c r="K266" s="3"/>
      <c r="L266" s="40" t="str">
        <f t="shared" si="45"/>
        <v>202.92,104.14</v>
      </c>
      <c r="M266" s="42" t="str">
        <f t="shared" si="46"/>
        <v>219.70,104.14</v>
      </c>
      <c r="N266" s="43" t="str">
        <f t="shared" si="47"/>
        <v>84.21,104.14</v>
      </c>
    </row>
    <row r="267" spans="1:14" ht="12.75">
      <c r="A267" s="3">
        <v>155</v>
      </c>
      <c r="B267" s="18">
        <f t="shared" si="38"/>
        <v>34.695723423266315</v>
      </c>
      <c r="C267" s="18">
        <f t="shared" si="36"/>
        <v>203.29639950281273</v>
      </c>
      <c r="D267" s="18">
        <f t="shared" si="39"/>
        <v>220.10874442940903</v>
      </c>
      <c r="E267" s="18">
        <f t="shared" si="37"/>
        <v>84.37080847949521</v>
      </c>
      <c r="F267" s="18">
        <f t="shared" si="40"/>
        <v>124.362646269796</v>
      </c>
      <c r="G267" s="19">
        <f t="shared" si="41"/>
        <v>48588.08494027222</v>
      </c>
      <c r="H267" s="20">
        <f t="shared" si="42"/>
        <v>232.2416169589904</v>
      </c>
      <c r="I267" s="20">
        <f t="shared" si="43"/>
        <v>209.21351468566456</v>
      </c>
      <c r="J267" s="20">
        <f t="shared" si="44"/>
        <v>485.8808494027222</v>
      </c>
      <c r="K267" s="3"/>
      <c r="L267" s="40" t="str">
        <f t="shared" si="45"/>
        <v>203.30,104.61</v>
      </c>
      <c r="M267" s="42" t="str">
        <f t="shared" si="46"/>
        <v>220.11,104.61</v>
      </c>
      <c r="N267" s="43" t="str">
        <f t="shared" si="47"/>
        <v>84.37,104.61</v>
      </c>
    </row>
    <row r="268" spans="1:14" ht="12.75">
      <c r="A268" s="3">
        <v>154</v>
      </c>
      <c r="B268" s="18">
        <f t="shared" si="38"/>
        <v>34.31713139781937</v>
      </c>
      <c r="C268" s="18">
        <f t="shared" si="36"/>
        <v>203.67499152825968</v>
      </c>
      <c r="D268" s="18">
        <f t="shared" si="39"/>
        <v>220.51864551755378</v>
      </c>
      <c r="E268" s="18">
        <f t="shared" si="37"/>
        <v>84.52792938940294</v>
      </c>
      <c r="F268" s="18">
        <f t="shared" si="40"/>
        <v>124.72402017883482</v>
      </c>
      <c r="G268" s="19">
        <f t="shared" si="41"/>
        <v>48870.87044663257</v>
      </c>
      <c r="H268" s="20">
        <f t="shared" si="42"/>
        <v>232.55585877880586</v>
      </c>
      <c r="I268" s="20">
        <f t="shared" si="43"/>
        <v>210.14680388300093</v>
      </c>
      <c r="J268" s="20">
        <f t="shared" si="44"/>
        <v>488.70870446632574</v>
      </c>
      <c r="K268" s="3"/>
      <c r="L268" s="40" t="str">
        <f t="shared" si="45"/>
        <v>203.67,105.07</v>
      </c>
      <c r="M268" s="42" t="str">
        <f t="shared" si="46"/>
        <v>220.52,105.07</v>
      </c>
      <c r="N268" s="43" t="str">
        <f t="shared" si="47"/>
        <v>84.53,105.07</v>
      </c>
    </row>
    <row r="269" spans="1:14" ht="12.75">
      <c r="A269" s="3">
        <v>153</v>
      </c>
      <c r="B269" s="18">
        <f t="shared" si="38"/>
        <v>33.940635468202856</v>
      </c>
      <c r="C269" s="18">
        <f t="shared" si="36"/>
        <v>204.0514874578762</v>
      </c>
      <c r="D269" s="18">
        <f t="shared" si="39"/>
        <v>220.92627716549904</v>
      </c>
      <c r="E269" s="18">
        <f t="shared" si="37"/>
        <v>84.68418039064385</v>
      </c>
      <c r="F269" s="18">
        <f t="shared" si="40"/>
        <v>125.08539408787365</v>
      </c>
      <c r="G269" s="19">
        <f t="shared" si="41"/>
        <v>49154.47648108712</v>
      </c>
      <c r="H269" s="20">
        <f t="shared" si="42"/>
        <v>232.86836078128766</v>
      </c>
      <c r="I269" s="20">
        <f t="shared" si="43"/>
        <v>211.082674847587</v>
      </c>
      <c r="J269" s="20">
        <f t="shared" si="44"/>
        <v>491.5447648108712</v>
      </c>
      <c r="K269" s="3"/>
      <c r="L269" s="40" t="str">
        <f t="shared" si="45"/>
        <v>204.05,105.54</v>
      </c>
      <c r="M269" s="42" t="str">
        <f t="shared" si="46"/>
        <v>220.93,105.54</v>
      </c>
      <c r="N269" s="43" t="str">
        <f t="shared" si="47"/>
        <v>84.68,105.54</v>
      </c>
    </row>
    <row r="270" spans="1:14" ht="12.75">
      <c r="A270" s="3">
        <v>152</v>
      </c>
      <c r="B270" s="18">
        <f t="shared" si="38"/>
        <v>33.56622910283585</v>
      </c>
      <c r="C270" s="18">
        <f t="shared" si="36"/>
        <v>204.4258938232432</v>
      </c>
      <c r="D270" s="18">
        <f t="shared" si="39"/>
        <v>221.33164644497893</v>
      </c>
      <c r="E270" s="18">
        <f t="shared" si="37"/>
        <v>84.83956419391403</v>
      </c>
      <c r="F270" s="18">
        <f t="shared" si="40"/>
        <v>125.44676799691248</v>
      </c>
      <c r="G270" s="19">
        <f t="shared" si="41"/>
        <v>49438.90304363584</v>
      </c>
      <c r="H270" s="20">
        <f t="shared" si="42"/>
        <v>233.17912838782806</v>
      </c>
      <c r="I270" s="20">
        <f t="shared" si="43"/>
        <v>212.02113321827025</v>
      </c>
      <c r="J270" s="20">
        <f t="shared" si="44"/>
        <v>494.3890304363584</v>
      </c>
      <c r="K270" s="3"/>
      <c r="L270" s="40" t="str">
        <f t="shared" si="45"/>
        <v>204.43,106.01</v>
      </c>
      <c r="M270" s="42" t="str">
        <f t="shared" si="46"/>
        <v>221.33,106.01</v>
      </c>
      <c r="N270" s="43" t="str">
        <f t="shared" si="47"/>
        <v>84.84,106.01</v>
      </c>
    </row>
    <row r="271" spans="1:14" ht="12.75">
      <c r="A271" s="3">
        <v>151</v>
      </c>
      <c r="B271" s="18">
        <f t="shared" si="38"/>
        <v>33.19390587121654</v>
      </c>
      <c r="C271" s="18">
        <f t="shared" si="36"/>
        <v>204.7982170548625</v>
      </c>
      <c r="D271" s="18">
        <f t="shared" si="39"/>
        <v>221.7347603182893</v>
      </c>
      <c r="E271" s="18">
        <f t="shared" si="37"/>
        <v>84.99408346796042</v>
      </c>
      <c r="F271" s="18">
        <f t="shared" si="40"/>
        <v>125.80814190595132</v>
      </c>
      <c r="G271" s="19">
        <f t="shared" si="41"/>
        <v>49724.15013427873</v>
      </c>
      <c r="H271" s="20">
        <f t="shared" si="42"/>
        <v>233.48816693592082</v>
      </c>
      <c r="I271" s="20">
        <f t="shared" si="43"/>
        <v>212.96218470859455</v>
      </c>
      <c r="J271" s="20">
        <f t="shared" si="44"/>
        <v>497.24150134278733</v>
      </c>
      <c r="K271" s="3"/>
      <c r="L271" s="40" t="str">
        <f t="shared" si="45"/>
        <v>204.80,106.48</v>
      </c>
      <c r="M271" s="42" t="str">
        <f t="shared" si="46"/>
        <v>221.73,106.48</v>
      </c>
      <c r="N271" s="43" t="str">
        <f t="shared" si="47"/>
        <v>84.99,106.48</v>
      </c>
    </row>
    <row r="272" spans="1:14" ht="12.75">
      <c r="A272" s="3">
        <v>150</v>
      </c>
      <c r="B272" s="18">
        <f t="shared" si="38"/>
        <v>32.823659443496496</v>
      </c>
      <c r="C272" s="18">
        <f t="shared" si="36"/>
        <v>205.16846348258255</v>
      </c>
      <c r="D272" s="18">
        <f t="shared" si="39"/>
        <v>222.13562563874868</v>
      </c>
      <c r="E272" s="18">
        <f t="shared" si="37"/>
        <v>85.14774083975738</v>
      </c>
      <c r="F272" s="18">
        <f t="shared" si="40"/>
        <v>126.16951581499015</v>
      </c>
      <c r="G272" s="19">
        <f t="shared" si="41"/>
        <v>50010.21775301581</v>
      </c>
      <c r="H272" s="20">
        <f t="shared" si="42"/>
        <v>233.79548167951472</v>
      </c>
      <c r="I272" s="20">
        <f t="shared" si="43"/>
        <v>213.9058351074957</v>
      </c>
      <c r="J272" s="20">
        <f t="shared" si="44"/>
        <v>500.1021775301581</v>
      </c>
      <c r="K272" s="3"/>
      <c r="L272" s="40" t="str">
        <f t="shared" si="45"/>
        <v>205.17,106.95</v>
      </c>
      <c r="M272" s="42" t="str">
        <f t="shared" si="46"/>
        <v>222.14,106.95</v>
      </c>
      <c r="N272" s="43" t="str">
        <f t="shared" si="47"/>
        <v>85.15,106.95</v>
      </c>
    </row>
    <row r="273" spans="1:14" ht="12.75">
      <c r="A273" s="3">
        <v>149</v>
      </c>
      <c r="B273" s="18">
        <f t="shared" si="38"/>
        <v>32.45548359007768</v>
      </c>
      <c r="C273" s="18">
        <f t="shared" si="36"/>
        <v>205.53663933600137</v>
      </c>
      <c r="D273" s="18">
        <f t="shared" si="39"/>
        <v>222.53424915113467</v>
      </c>
      <c r="E273" s="18">
        <f t="shared" si="37"/>
        <v>85.30053889467396</v>
      </c>
      <c r="F273" s="18">
        <f t="shared" si="40"/>
        <v>126.53088972402898</v>
      </c>
      <c r="G273" s="19">
        <f t="shared" si="41"/>
        <v>50297.105899847054</v>
      </c>
      <c r="H273" s="20">
        <f t="shared" si="42"/>
        <v>234.1010777893479</v>
      </c>
      <c r="I273" s="20">
        <f t="shared" si="43"/>
        <v>214.8520902800204</v>
      </c>
      <c r="J273" s="20">
        <f t="shared" si="44"/>
        <v>502.97105899847054</v>
      </c>
      <c r="K273" s="3"/>
      <c r="L273" s="40" t="str">
        <f t="shared" si="45"/>
        <v>205.54,107.43</v>
      </c>
      <c r="M273" s="42" t="str">
        <f t="shared" si="46"/>
        <v>222.53,107.43</v>
      </c>
      <c r="N273" s="43" t="str">
        <f t="shared" si="47"/>
        <v>85.30,107.43</v>
      </c>
    </row>
    <row r="274" spans="1:14" ht="12.75">
      <c r="A274" s="3">
        <v>148</v>
      </c>
      <c r="B274" s="18">
        <f t="shared" si="38"/>
        <v>32.08937218123219</v>
      </c>
      <c r="C274" s="18">
        <f t="shared" si="36"/>
        <v>205.90275074484686</v>
      </c>
      <c r="D274" s="18">
        <f t="shared" si="39"/>
        <v>222.93063749209566</v>
      </c>
      <c r="E274" s="18">
        <f t="shared" si="37"/>
        <v>85.45248017663175</v>
      </c>
      <c r="F274" s="18">
        <f t="shared" si="40"/>
        <v>126.89226363306781</v>
      </c>
      <c r="G274" s="19">
        <f t="shared" si="41"/>
        <v>50584.81457477248</v>
      </c>
      <c r="H274" s="20">
        <f t="shared" si="42"/>
        <v>234.40496035326348</v>
      </c>
      <c r="I274" s="20">
        <f t="shared" si="43"/>
        <v>215.80095616806864</v>
      </c>
      <c r="J274" s="20">
        <f t="shared" si="44"/>
        <v>505.8481457477248</v>
      </c>
      <c r="K274" s="3"/>
      <c r="L274" s="40" t="str">
        <f t="shared" si="45"/>
        <v>205.90,107.90</v>
      </c>
      <c r="M274" s="42" t="str">
        <f t="shared" si="46"/>
        <v>222.93,107.90</v>
      </c>
      <c r="N274" s="43" t="str">
        <f t="shared" si="47"/>
        <v>85.45,107.90</v>
      </c>
    </row>
    <row r="275" spans="1:14" ht="12.75">
      <c r="A275" s="3">
        <v>147</v>
      </c>
      <c r="B275" s="18">
        <f t="shared" si="38"/>
        <v>31.725319186745438</v>
      </c>
      <c r="C275" s="18">
        <f t="shared" si="36"/>
        <v>206.26680373933362</v>
      </c>
      <c r="D275" s="18">
        <f t="shared" si="39"/>
        <v>223.32479719053705</v>
      </c>
      <c r="E275" s="18">
        <f t="shared" si="37"/>
        <v>85.60356718825295</v>
      </c>
      <c r="F275" s="18">
        <f t="shared" si="40"/>
        <v>127.25363754210665</v>
      </c>
      <c r="G275" s="19">
        <f t="shared" si="41"/>
        <v>50873.343777792084</v>
      </c>
      <c r="H275" s="20">
        <f t="shared" si="42"/>
        <v>234.70713437650588</v>
      </c>
      <c r="I275" s="20">
        <f t="shared" si="43"/>
        <v>216.7524387911597</v>
      </c>
      <c r="J275" s="20">
        <f t="shared" si="44"/>
        <v>508.73343777792087</v>
      </c>
      <c r="K275" s="3"/>
      <c r="L275" s="40" t="str">
        <f t="shared" si="45"/>
        <v>206.27,108.38</v>
      </c>
      <c r="M275" s="42" t="str">
        <f t="shared" si="46"/>
        <v>223.32,108.38</v>
      </c>
      <c r="N275" s="43" t="str">
        <f t="shared" si="47"/>
        <v>85.60,108.38</v>
      </c>
    </row>
    <row r="276" spans="1:14" ht="12.75">
      <c r="A276" s="3">
        <v>146</v>
      </c>
      <c r="B276" s="18">
        <f t="shared" si="38"/>
        <v>31.363318675582263</v>
      </c>
      <c r="C276" s="18">
        <f t="shared" si="36"/>
        <v>206.62880425049678</v>
      </c>
      <c r="D276" s="18">
        <f t="shared" si="39"/>
        <v>223.7167346679828</v>
      </c>
      <c r="E276" s="18">
        <f t="shared" si="37"/>
        <v>85.7538023909989</v>
      </c>
      <c r="F276" s="18">
        <f t="shared" si="40"/>
        <v>127.61501145114548</v>
      </c>
      <c r="G276" s="19">
        <f t="shared" si="41"/>
        <v>51162.69350890586</v>
      </c>
      <c r="H276" s="20">
        <f t="shared" si="42"/>
        <v>235.00760478199777</v>
      </c>
      <c r="I276" s="20">
        <f t="shared" si="43"/>
        <v>217.70654424722287</v>
      </c>
      <c r="J276" s="20">
        <f t="shared" si="44"/>
        <v>511.62693508905863</v>
      </c>
      <c r="K276" s="3"/>
      <c r="L276" s="40" t="str">
        <f t="shared" si="45"/>
        <v>206.63,108.85</v>
      </c>
      <c r="M276" s="42" t="str">
        <f t="shared" si="46"/>
        <v>223.72,108.85</v>
      </c>
      <c r="N276" s="43" t="str">
        <f t="shared" si="47"/>
        <v>85.75,108.85</v>
      </c>
    </row>
    <row r="277" spans="1:14" ht="12.75">
      <c r="A277" s="3">
        <v>145</v>
      </c>
      <c r="B277" s="18">
        <f t="shared" si="38"/>
        <v>31.003364815577015</v>
      </c>
      <c r="C277" s="18">
        <f t="shared" si="36"/>
        <v>206.98875811050203</v>
      </c>
      <c r="D277" s="18">
        <f t="shared" si="39"/>
        <v>224.10645623891094</v>
      </c>
      <c r="E277" s="18">
        <f t="shared" si="37"/>
        <v>85.90318820529876</v>
      </c>
      <c r="F277" s="18">
        <f t="shared" si="40"/>
        <v>127.97638536018431</v>
      </c>
      <c r="G277" s="19">
        <f t="shared" si="41"/>
        <v>51452.86376811382</v>
      </c>
      <c r="H277" s="20">
        <f t="shared" si="42"/>
        <v>235.3063764105975</v>
      </c>
      <c r="I277" s="20">
        <f t="shared" si="43"/>
        <v>218.6632787134133</v>
      </c>
      <c r="J277" s="20">
        <f t="shared" si="44"/>
        <v>514.5286376811382</v>
      </c>
      <c r="K277" s="3"/>
      <c r="L277" s="40" t="str">
        <f t="shared" si="45"/>
        <v>206.99,109.33</v>
      </c>
      <c r="M277" s="42" t="str">
        <f t="shared" si="46"/>
        <v>224.11,109.33</v>
      </c>
      <c r="N277" s="43" t="str">
        <f t="shared" si="47"/>
        <v>85.90,109.33</v>
      </c>
    </row>
    <row r="278" spans="1:14" ht="12.75">
      <c r="A278" s="3">
        <v>144</v>
      </c>
      <c r="B278" s="18">
        <f t="shared" si="38"/>
        <v>30.645451873146456</v>
      </c>
      <c r="C278" s="18">
        <f t="shared" si="36"/>
        <v>207.3466710529326</v>
      </c>
      <c r="D278" s="18">
        <f t="shared" si="39"/>
        <v>224.49396811106456</v>
      </c>
      <c r="E278" s="18">
        <f t="shared" si="37"/>
        <v>86.05172701066863</v>
      </c>
      <c r="F278" s="18">
        <f t="shared" si="40"/>
        <v>128.33775926922314</v>
      </c>
      <c r="G278" s="19">
        <f t="shared" si="41"/>
        <v>51743.85455541596</v>
      </c>
      <c r="H278" s="20">
        <f t="shared" si="42"/>
        <v>235.60345402133723</v>
      </c>
      <c r="I278" s="20">
        <f t="shared" si="43"/>
        <v>219.6226484469528</v>
      </c>
      <c r="J278" s="20">
        <f t="shared" si="44"/>
        <v>517.4385455541595</v>
      </c>
      <c r="K278" s="3"/>
      <c r="L278" s="40" t="str">
        <f t="shared" si="45"/>
        <v>207.35,109.81</v>
      </c>
      <c r="M278" s="42" t="str">
        <f t="shared" si="46"/>
        <v>224.49,109.81</v>
      </c>
      <c r="N278" s="43" t="str">
        <f t="shared" si="47"/>
        <v>86.05,109.81</v>
      </c>
    </row>
    <row r="279" spans="1:14" ht="12.75">
      <c r="A279" s="3">
        <v>143</v>
      </c>
      <c r="B279" s="18">
        <f t="shared" si="38"/>
        <v>30.289574213027294</v>
      </c>
      <c r="C279" s="18">
        <f aca="true" t="shared" si="48" ref="C279:C342">$I$12-B279</f>
        <v>207.70254871305175</v>
      </c>
      <c r="D279" s="18">
        <f t="shared" si="39"/>
        <v>224.8792763857358</v>
      </c>
      <c r="E279" s="18">
        <f aca="true" t="shared" si="49" ref="E279:E342">($H$422-$H$23)/2/$I$12*C279</f>
        <v>86.19942114582042</v>
      </c>
      <c r="F279" s="18">
        <f t="shared" si="40"/>
        <v>128.69913317826197</v>
      </c>
      <c r="G279" s="19">
        <f t="shared" si="41"/>
        <v>52035.665870812256</v>
      </c>
      <c r="H279" s="20">
        <f t="shared" si="42"/>
        <v>235.89884229164085</v>
      </c>
      <c r="I279" s="20">
        <f t="shared" si="43"/>
        <v>220.58465978599742</v>
      </c>
      <c r="J279" s="20">
        <f t="shared" si="44"/>
        <v>520.3566587081226</v>
      </c>
      <c r="K279" s="3"/>
      <c r="L279" s="40" t="str">
        <f t="shared" si="45"/>
        <v>207.70,110.29</v>
      </c>
      <c r="M279" s="42" t="str">
        <f t="shared" si="46"/>
        <v>224.88,110.29</v>
      </c>
      <c r="N279" s="43" t="str">
        <f t="shared" si="47"/>
        <v>86.20,110.29</v>
      </c>
    </row>
    <row r="280" spans="1:14" ht="12.75">
      <c r="A280" s="3">
        <v>142</v>
      </c>
      <c r="B280" s="18">
        <f aca="true" t="shared" si="50" ref="B280:B343">$I$9*LN(($I$9+SQRT(($I$9*$I$9)-(F280*F280)))/F280)-SQRT(($I$9*$I$9)-(F280*F280))</f>
        <v>29.93572629803701</v>
      </c>
      <c r="C280" s="18">
        <f t="shared" si="48"/>
        <v>208.05639662804202</v>
      </c>
      <c r="D280" s="18">
        <f aca="true" t="shared" si="51" ref="D280:D343">C280*$I$14/100</f>
        <v>225.26238705802487</v>
      </c>
      <c r="E280" s="18">
        <f t="shared" si="49"/>
        <v>86.34627290876126</v>
      </c>
      <c r="F280" s="18">
        <f aca="true" t="shared" si="52" ref="F280:F343">$I$9-($I$9-$I$8)/400*A280</f>
        <v>129.06050708730078</v>
      </c>
      <c r="G280" s="19">
        <f aca="true" t="shared" si="53" ref="G280:G343">F280^2*PI()</f>
        <v>52328.297714302724</v>
      </c>
      <c r="H280" s="20">
        <f aca="true" t="shared" si="54" ref="H280:H343">2*(TAN($I$13*PI()/180)*C280+$H$23/2)</f>
        <v>236.1925458175225</v>
      </c>
      <c r="I280" s="20">
        <f aca="true" t="shared" si="55" ref="I280:I343">G280/H280</f>
        <v>221.54931915053106</v>
      </c>
      <c r="J280" s="20">
        <f aca="true" t="shared" si="56" ref="J280:J343">I280*H280/100</f>
        <v>523.2829771430272</v>
      </c>
      <c r="K280" s="3"/>
      <c r="L280" s="40" t="str">
        <f aca="true" t="shared" si="57" ref="L280:L343">CONCATENATE((SUBSTITUTE(TEXT(C280,"#.##0,00"),",",".")),",",(SUBSTITUTE(TEXT(I280/2,"#.##0,00"),",",".")))</f>
        <v>208.06,110.77</v>
      </c>
      <c r="M280" s="42" t="str">
        <f aca="true" t="shared" si="58" ref="M280:M343">CONCATENATE((SUBSTITUTE(TEXT(D280,"#.##0,00"),",",".")),",",(SUBSTITUTE(TEXT(I280/2,"#.##0,00"),",",".")))</f>
        <v>225.26,110.77</v>
      </c>
      <c r="N280" s="43" t="str">
        <f aca="true" t="shared" si="59" ref="N280:N343">CONCATENATE((SUBSTITUTE(TEXT(E280,"#.##0,00"),",",".")),",",(SUBSTITUTE(TEXT(I280/2,"#.##0,00"),",",".")))</f>
        <v>86.35,110.77</v>
      </c>
    </row>
    <row r="281" spans="1:14" ht="12.75">
      <c r="A281" s="3">
        <v>141</v>
      </c>
      <c r="B281" s="18">
        <f t="shared" si="50"/>
        <v>29.58390268885934</v>
      </c>
      <c r="C281" s="18">
        <f t="shared" si="48"/>
        <v>208.40822023721972</v>
      </c>
      <c r="D281" s="18">
        <f t="shared" si="51"/>
        <v>225.64330601707243</v>
      </c>
      <c r="E281" s="18">
        <f t="shared" si="49"/>
        <v>86.4922845568824</v>
      </c>
      <c r="F281" s="18">
        <f t="shared" si="52"/>
        <v>129.4218809963396</v>
      </c>
      <c r="G281" s="19">
        <f t="shared" si="53"/>
        <v>52621.75008588739</v>
      </c>
      <c r="H281" s="20">
        <f t="shared" si="54"/>
        <v>236.48456911376476</v>
      </c>
      <c r="I281" s="20">
        <f t="shared" si="55"/>
        <v>222.51663304328682</v>
      </c>
      <c r="J281" s="20">
        <f t="shared" si="56"/>
        <v>526.2175008588739</v>
      </c>
      <c r="K281" s="3"/>
      <c r="L281" s="40" t="str">
        <f t="shared" si="57"/>
        <v>208.41,111.26</v>
      </c>
      <c r="M281" s="42" t="str">
        <f t="shared" si="58"/>
        <v>225.64,111.26</v>
      </c>
      <c r="N281" s="43" t="str">
        <f t="shared" si="59"/>
        <v>86.49,111.26</v>
      </c>
    </row>
    <row r="282" spans="1:14" ht="12.75">
      <c r="A282" s="3">
        <v>140</v>
      </c>
      <c r="B282" s="18">
        <f t="shared" si="50"/>
        <v>29.234098043854303</v>
      </c>
      <c r="C282" s="18">
        <f t="shared" si="48"/>
        <v>208.75802488222473</v>
      </c>
      <c r="D282" s="18">
        <f t="shared" si="51"/>
        <v>226.02203904626495</v>
      </c>
      <c r="E282" s="18">
        <f t="shared" si="49"/>
        <v>86.63745830703799</v>
      </c>
      <c r="F282" s="18">
        <f t="shared" si="52"/>
        <v>129.78325490537844</v>
      </c>
      <c r="G282" s="19">
        <f t="shared" si="53"/>
        <v>52916.022985566226</v>
      </c>
      <c r="H282" s="20">
        <f t="shared" si="54"/>
        <v>236.77491661407598</v>
      </c>
      <c r="I282" s="20">
        <f t="shared" si="55"/>
        <v>223.486608050696</v>
      </c>
      <c r="J282" s="20">
        <f t="shared" si="56"/>
        <v>529.1602298556622</v>
      </c>
      <c r="K282" s="3"/>
      <c r="L282" s="40" t="str">
        <f t="shared" si="57"/>
        <v>208.76,111.74</v>
      </c>
      <c r="M282" s="42" t="str">
        <f t="shared" si="58"/>
        <v>226.02,111.74</v>
      </c>
      <c r="N282" s="43" t="str">
        <f t="shared" si="59"/>
        <v>86.64,111.74</v>
      </c>
    </row>
    <row r="283" spans="1:14" ht="12.75">
      <c r="A283" s="3">
        <v>139</v>
      </c>
      <c r="B283" s="18">
        <f t="shared" si="50"/>
        <v>28.886307118892702</v>
      </c>
      <c r="C283" s="18">
        <f t="shared" si="48"/>
        <v>209.10581580718633</v>
      </c>
      <c r="D283" s="18">
        <f t="shared" si="51"/>
        <v>226.39859182341425</v>
      </c>
      <c r="E283" s="18">
        <f t="shared" si="49"/>
        <v>86.78179633561403</v>
      </c>
      <c r="F283" s="18">
        <f t="shared" si="52"/>
        <v>130.14462881441727</v>
      </c>
      <c r="G283" s="19">
        <f t="shared" si="53"/>
        <v>53211.11641333924</v>
      </c>
      <c r="H283" s="20">
        <f t="shared" si="54"/>
        <v>237.06359267122804</v>
      </c>
      <c r="I283" s="20">
        <f t="shared" si="55"/>
        <v>224.45925084386596</v>
      </c>
      <c r="J283" s="20">
        <f t="shared" si="56"/>
        <v>532.1111641333923</v>
      </c>
      <c r="K283" s="3"/>
      <c r="L283" s="40" t="str">
        <f t="shared" si="57"/>
        <v>209.11,112.23</v>
      </c>
      <c r="M283" s="42" t="str">
        <f t="shared" si="58"/>
        <v>226.40,112.23</v>
      </c>
      <c r="N283" s="43" t="str">
        <f t="shared" si="59"/>
        <v>86.78,112.23</v>
      </c>
    </row>
    <row r="284" spans="1:14" ht="12.75">
      <c r="A284" s="3">
        <v>138</v>
      </c>
      <c r="B284" s="18">
        <f t="shared" si="50"/>
        <v>28.54052476721604</v>
      </c>
      <c r="C284" s="18">
        <f t="shared" si="48"/>
        <v>209.45159815886302</v>
      </c>
      <c r="D284" s="18">
        <f t="shared" si="51"/>
        <v>226.77296992090905</v>
      </c>
      <c r="E284" s="18">
        <f t="shared" si="49"/>
        <v>86.92530077858622</v>
      </c>
      <c r="F284" s="18">
        <f t="shared" si="52"/>
        <v>130.5060027234561</v>
      </c>
      <c r="G284" s="19">
        <f t="shared" si="53"/>
        <v>53507.03036920643</v>
      </c>
      <c r="H284" s="20">
        <f t="shared" si="54"/>
        <v>237.3506015571724</v>
      </c>
      <c r="I284" s="20">
        <f t="shared" si="55"/>
        <v>225.43456817958725</v>
      </c>
      <c r="J284" s="20">
        <f t="shared" si="56"/>
        <v>535.0703036920644</v>
      </c>
      <c r="K284" s="3"/>
      <c r="L284" s="40" t="str">
        <f t="shared" si="57"/>
        <v>209.45,112.72</v>
      </c>
      <c r="M284" s="42" t="str">
        <f t="shared" si="58"/>
        <v>226.77,112.72</v>
      </c>
      <c r="N284" s="43" t="str">
        <f t="shared" si="59"/>
        <v>86.93,112.72</v>
      </c>
    </row>
    <row r="285" spans="1:14" ht="12.75">
      <c r="A285" s="3">
        <v>137</v>
      </c>
      <c r="B285" s="18">
        <f t="shared" si="50"/>
        <v>28.19674593932133</v>
      </c>
      <c r="C285" s="18">
        <f t="shared" si="48"/>
        <v>209.79537698675773</v>
      </c>
      <c r="D285" s="18">
        <f t="shared" si="51"/>
        <v>227.1451788058395</v>
      </c>
      <c r="E285" s="18">
        <f t="shared" si="49"/>
        <v>87.0679737315679</v>
      </c>
      <c r="F285" s="18">
        <f t="shared" si="52"/>
        <v>130.86737663249494</v>
      </c>
      <c r="G285" s="19">
        <f t="shared" si="53"/>
        <v>53803.76485316781</v>
      </c>
      <c r="H285" s="20">
        <f t="shared" si="54"/>
        <v>237.63594746313578</v>
      </c>
      <c r="I285" s="20">
        <f t="shared" si="55"/>
        <v>226.41256690137058</v>
      </c>
      <c r="J285" s="20">
        <f t="shared" si="56"/>
        <v>538.0376485316781</v>
      </c>
      <c r="K285" s="3"/>
      <c r="L285" s="40" t="str">
        <f t="shared" si="57"/>
        <v>209.80,113.21</v>
      </c>
      <c r="M285" s="42" t="str">
        <f t="shared" si="58"/>
        <v>227.15,113.21</v>
      </c>
      <c r="N285" s="43" t="str">
        <f t="shared" si="59"/>
        <v>87.07,113.21</v>
      </c>
    </row>
    <row r="286" spans="1:14" ht="12.75">
      <c r="A286" s="3">
        <v>136</v>
      </c>
      <c r="B286" s="18">
        <f t="shared" si="50"/>
        <v>27.854965682872475</v>
      </c>
      <c r="C286" s="18">
        <f t="shared" si="48"/>
        <v>210.13715724320656</v>
      </c>
      <c r="D286" s="18">
        <f t="shared" si="51"/>
        <v>227.5152238400934</v>
      </c>
      <c r="E286" s="18">
        <f t="shared" si="49"/>
        <v>87.20981724984682</v>
      </c>
      <c r="F286" s="18">
        <f t="shared" si="52"/>
        <v>131.22875054153377</v>
      </c>
      <c r="G286" s="19">
        <f t="shared" si="53"/>
        <v>54101.319865223355</v>
      </c>
      <c r="H286" s="20">
        <f t="shared" si="54"/>
        <v>237.91963449969364</v>
      </c>
      <c r="I286" s="20">
        <f t="shared" si="55"/>
        <v>227.39325394051502</v>
      </c>
      <c r="J286" s="20">
        <f t="shared" si="56"/>
        <v>541.0131986522335</v>
      </c>
      <c r="K286" s="3"/>
      <c r="L286" s="40" t="str">
        <f t="shared" si="57"/>
        <v>210.14,113.70</v>
      </c>
      <c r="M286" s="42" t="str">
        <f t="shared" si="58"/>
        <v>227.52,113.70</v>
      </c>
      <c r="N286" s="43" t="str">
        <f t="shared" si="59"/>
        <v>87.21,113.70</v>
      </c>
    </row>
    <row r="287" spans="1:14" ht="12.75">
      <c r="A287" s="3">
        <v>135</v>
      </c>
      <c r="B287" s="18">
        <f t="shared" si="50"/>
        <v>27.515179142636725</v>
      </c>
      <c r="C287" s="18">
        <f t="shared" si="48"/>
        <v>210.47694378344232</v>
      </c>
      <c r="D287" s="18">
        <f t="shared" si="51"/>
        <v>227.88311028042492</v>
      </c>
      <c r="E287" s="18">
        <f t="shared" si="49"/>
        <v>87.35083334841156</v>
      </c>
      <c r="F287" s="18">
        <f t="shared" si="52"/>
        <v>131.5901244505726</v>
      </c>
      <c r="G287" s="19">
        <f t="shared" si="53"/>
        <v>54399.69540537308</v>
      </c>
      <c r="H287" s="20">
        <f t="shared" si="54"/>
        <v>238.20166669682308</v>
      </c>
      <c r="I287" s="20">
        <f t="shared" si="55"/>
        <v>228.37663631720767</v>
      </c>
      <c r="J287" s="20">
        <f t="shared" si="56"/>
        <v>543.9969540537309</v>
      </c>
      <c r="K287" s="3"/>
      <c r="L287" s="40" t="str">
        <f t="shared" si="57"/>
        <v>210.48,114.19</v>
      </c>
      <c r="M287" s="42" t="str">
        <f t="shared" si="58"/>
        <v>227.88,114.19</v>
      </c>
      <c r="N287" s="43" t="str">
        <f t="shared" si="59"/>
        <v>87.35,114.19</v>
      </c>
    </row>
    <row r="288" spans="1:14" ht="12.75">
      <c r="A288" s="3">
        <v>134</v>
      </c>
      <c r="B288" s="18">
        <f t="shared" si="50"/>
        <v>27.177381560448552</v>
      </c>
      <c r="C288" s="18">
        <f t="shared" si="48"/>
        <v>210.81474136563048</v>
      </c>
      <c r="D288" s="18">
        <f t="shared" si="51"/>
        <v>228.24884327849358</v>
      </c>
      <c r="E288" s="18">
        <f t="shared" si="49"/>
        <v>87.49102400196634</v>
      </c>
      <c r="F288" s="18">
        <f t="shared" si="52"/>
        <v>131.95149835961143</v>
      </c>
      <c r="G288" s="19">
        <f t="shared" si="53"/>
        <v>54698.891473616975</v>
      </c>
      <c r="H288" s="20">
        <f t="shared" si="54"/>
        <v>238.48204800393265</v>
      </c>
      <c r="I288" s="20">
        <f t="shared" si="55"/>
        <v>229.3627211416558</v>
      </c>
      <c r="J288" s="20">
        <f t="shared" si="56"/>
        <v>546.9889147361697</v>
      </c>
      <c r="K288" s="3"/>
      <c r="L288" s="40" t="str">
        <f t="shared" si="57"/>
        <v>210.81,114.68</v>
      </c>
      <c r="M288" s="42" t="str">
        <f t="shared" si="58"/>
        <v>228.25,114.68</v>
      </c>
      <c r="N288" s="43" t="str">
        <f t="shared" si="59"/>
        <v>87.49,114.68</v>
      </c>
    </row>
    <row r="289" spans="1:14" ht="12.75">
      <c r="A289" s="3">
        <v>133</v>
      </c>
      <c r="B289" s="18">
        <f t="shared" si="50"/>
        <v>26.841568275199805</v>
      </c>
      <c r="C289" s="18">
        <f t="shared" si="48"/>
        <v>211.15055465087926</v>
      </c>
      <c r="D289" s="18">
        <f t="shared" si="51"/>
        <v>228.6124278808751</v>
      </c>
      <c r="E289" s="18">
        <f t="shared" si="49"/>
        <v>87.63039114493534</v>
      </c>
      <c r="F289" s="18">
        <f t="shared" si="52"/>
        <v>132.31287226865027</v>
      </c>
      <c r="G289" s="19">
        <f t="shared" si="53"/>
        <v>54998.908069955054</v>
      </c>
      <c r="H289" s="20">
        <f t="shared" si="54"/>
        <v>238.76078228987066</v>
      </c>
      <c r="I289" s="20">
        <f t="shared" si="55"/>
        <v>230.35151561525254</v>
      </c>
      <c r="J289" s="20">
        <f t="shared" si="56"/>
        <v>549.9890806995505</v>
      </c>
      <c r="K289" s="3"/>
      <c r="L289" s="40" t="str">
        <f t="shared" si="57"/>
        <v>211.15,115.18</v>
      </c>
      <c r="M289" s="42" t="str">
        <f t="shared" si="58"/>
        <v>228.61,115.18</v>
      </c>
      <c r="N289" s="43" t="str">
        <f t="shared" si="59"/>
        <v>87.63,115.18</v>
      </c>
    </row>
    <row r="290" spans="1:14" ht="12.75">
      <c r="A290" s="3">
        <v>132</v>
      </c>
      <c r="B290" s="18">
        <f t="shared" si="50"/>
        <v>26.50773472285745</v>
      </c>
      <c r="C290" s="18">
        <f t="shared" si="48"/>
        <v>211.4843882032216</v>
      </c>
      <c r="D290" s="18">
        <f t="shared" si="51"/>
        <v>228.97386902904196</v>
      </c>
      <c r="E290" s="18">
        <f t="shared" si="49"/>
        <v>87.7689366714552</v>
      </c>
      <c r="F290" s="18">
        <f t="shared" si="52"/>
        <v>132.6742461776891</v>
      </c>
      <c r="G290" s="19">
        <f t="shared" si="53"/>
        <v>55299.74519438731</v>
      </c>
      <c r="H290" s="20">
        <f t="shared" si="54"/>
        <v>239.03787334291036</v>
      </c>
      <c r="I290" s="20">
        <f t="shared" si="55"/>
        <v>231.34302703177664</v>
      </c>
      <c r="J290" s="20">
        <f t="shared" si="56"/>
        <v>552.9974519438731</v>
      </c>
      <c r="K290" s="3"/>
      <c r="L290" s="40" t="str">
        <f t="shared" si="57"/>
        <v>211.48,115.67</v>
      </c>
      <c r="M290" s="42" t="str">
        <f t="shared" si="58"/>
        <v>228.97,115.67</v>
      </c>
      <c r="N290" s="43" t="str">
        <f t="shared" si="59"/>
        <v>87.77,115.67</v>
      </c>
    </row>
    <row r="291" spans="1:14" ht="12.75">
      <c r="A291" s="3">
        <v>131</v>
      </c>
      <c r="B291" s="18">
        <f t="shared" si="50"/>
        <v>26.175876436509284</v>
      </c>
      <c r="C291" s="18">
        <f t="shared" si="48"/>
        <v>211.81624648956978</v>
      </c>
      <c r="D291" s="18">
        <f t="shared" si="51"/>
        <v>229.33317155931414</v>
      </c>
      <c r="E291" s="18">
        <f t="shared" si="49"/>
        <v>87.90666243535603</v>
      </c>
      <c r="F291" s="18">
        <f t="shared" si="52"/>
        <v>133.03562008672793</v>
      </c>
      <c r="G291" s="19">
        <f t="shared" si="53"/>
        <v>55601.40284691374</v>
      </c>
      <c r="H291" s="20">
        <f t="shared" si="54"/>
        <v>239.31332487071205</v>
      </c>
      <c r="I291" s="20">
        <f t="shared" si="55"/>
        <v>232.33726277862777</v>
      </c>
      <c r="J291" s="20">
        <f t="shared" si="56"/>
        <v>556.0140284691374</v>
      </c>
      <c r="K291" s="3"/>
      <c r="L291" s="40" t="str">
        <f t="shared" si="57"/>
        <v>211.82,116.17</v>
      </c>
      <c r="M291" s="42" t="str">
        <f t="shared" si="58"/>
        <v>229.33,116.17</v>
      </c>
      <c r="N291" s="43" t="str">
        <f t="shared" si="59"/>
        <v>87.91,116.17</v>
      </c>
    </row>
    <row r="292" spans="1:14" ht="12.75">
      <c r="A292" s="3">
        <v>130</v>
      </c>
      <c r="B292" s="18">
        <f t="shared" si="50"/>
        <v>25.845989046437722</v>
      </c>
      <c r="C292" s="18">
        <f t="shared" si="48"/>
        <v>212.14613387964133</v>
      </c>
      <c r="D292" s="18">
        <f t="shared" si="51"/>
        <v>229.6903402027792</v>
      </c>
      <c r="E292" s="18">
        <f t="shared" si="49"/>
        <v>88.0435702501309</v>
      </c>
      <c r="F292" s="18">
        <f t="shared" si="52"/>
        <v>133.39699399576676</v>
      </c>
      <c r="G292" s="19">
        <f t="shared" si="53"/>
        <v>55903.88102753435</v>
      </c>
      <c r="H292" s="20">
        <f t="shared" si="54"/>
        <v>239.58714050026177</v>
      </c>
      <c r="I292" s="20">
        <f t="shared" si="55"/>
        <v>233.33423033809808</v>
      </c>
      <c r="J292" s="20">
        <f t="shared" si="56"/>
        <v>559.0388102753435</v>
      </c>
      <c r="K292" s="3"/>
      <c r="L292" s="40" t="str">
        <f t="shared" si="57"/>
        <v>212.15,116.67</v>
      </c>
      <c r="M292" s="42" t="str">
        <f t="shared" si="58"/>
        <v>229.69,116.67</v>
      </c>
      <c r="N292" s="43" t="str">
        <f t="shared" si="59"/>
        <v>88.04,116.67</v>
      </c>
    </row>
    <row r="293" spans="1:14" ht="12.75">
      <c r="A293" s="3">
        <v>129</v>
      </c>
      <c r="B293" s="18">
        <f t="shared" si="50"/>
        <v>25.518068280222565</v>
      </c>
      <c r="C293" s="18">
        <f t="shared" si="48"/>
        <v>212.47405464585648</v>
      </c>
      <c r="D293" s="18">
        <f t="shared" si="51"/>
        <v>230.04537958518077</v>
      </c>
      <c r="E293" s="18">
        <f t="shared" si="49"/>
        <v>88.17966188889307</v>
      </c>
      <c r="F293" s="18">
        <f t="shared" si="52"/>
        <v>133.7583679048056</v>
      </c>
      <c r="G293" s="19">
        <f t="shared" si="53"/>
        <v>56207.179736249134</v>
      </c>
      <c r="H293" s="20">
        <f t="shared" si="54"/>
        <v>239.85932377778613</v>
      </c>
      <c r="I293" s="20">
        <f t="shared" si="55"/>
        <v>234.33393728868086</v>
      </c>
      <c r="J293" s="20">
        <f t="shared" si="56"/>
        <v>562.0717973624913</v>
      </c>
      <c r="K293" s="3"/>
      <c r="L293" s="40" t="str">
        <f t="shared" si="57"/>
        <v>212.47,117.17</v>
      </c>
      <c r="M293" s="42" t="str">
        <f t="shared" si="58"/>
        <v>230.05,117.17</v>
      </c>
      <c r="N293" s="43" t="str">
        <f t="shared" si="59"/>
        <v>88.18,117.17</v>
      </c>
    </row>
    <row r="294" spans="1:14" ht="12.75">
      <c r="A294" s="3">
        <v>128</v>
      </c>
      <c r="B294" s="18">
        <f t="shared" si="50"/>
        <v>25.19210996287319</v>
      </c>
      <c r="C294" s="18">
        <f t="shared" si="48"/>
        <v>212.80001296320586</v>
      </c>
      <c r="D294" s="18">
        <f t="shared" si="51"/>
        <v>230.3982942267758</v>
      </c>
      <c r="E294" s="18">
        <f t="shared" si="49"/>
        <v>88.31493908432122</v>
      </c>
      <c r="F294" s="18">
        <f t="shared" si="52"/>
        <v>134.11974181384443</v>
      </c>
      <c r="G294" s="19">
        <f t="shared" si="53"/>
        <v>56511.29897305809</v>
      </c>
      <c r="H294" s="20">
        <f t="shared" si="54"/>
        <v>240.12987816864242</v>
      </c>
      <c r="I294" s="20">
        <f t="shared" si="55"/>
        <v>235.3363913064179</v>
      </c>
      <c r="J294" s="20">
        <f t="shared" si="56"/>
        <v>565.1129897305809</v>
      </c>
      <c r="K294" s="3"/>
      <c r="L294" s="40" t="str">
        <f t="shared" si="57"/>
        <v>212.80,117.67</v>
      </c>
      <c r="M294" s="42" t="str">
        <f t="shared" si="58"/>
        <v>230.40,117.67</v>
      </c>
      <c r="N294" s="43" t="str">
        <f t="shared" si="59"/>
        <v>88.31,117.67</v>
      </c>
    </row>
    <row r="295" spans="1:14" ht="12.75">
      <c r="A295" s="3">
        <v>127</v>
      </c>
      <c r="B295" s="18">
        <f t="shared" si="50"/>
        <v>24.868110016990798</v>
      </c>
      <c r="C295" s="18">
        <f t="shared" si="48"/>
        <v>213.12401290908826</v>
      </c>
      <c r="D295" s="18">
        <f t="shared" si="51"/>
        <v>230.74908854215857</v>
      </c>
      <c r="E295" s="18">
        <f t="shared" si="49"/>
        <v>88.44940352859209</v>
      </c>
      <c r="F295" s="18">
        <f t="shared" si="52"/>
        <v>134.48111572288326</v>
      </c>
      <c r="G295" s="19">
        <f t="shared" si="53"/>
        <v>56816.23873796123</v>
      </c>
      <c r="H295" s="20">
        <f t="shared" si="54"/>
        <v>240.39880705718414</v>
      </c>
      <c r="I295" s="20">
        <f t="shared" si="55"/>
        <v>236.34160016628633</v>
      </c>
      <c r="J295" s="20">
        <f t="shared" si="56"/>
        <v>568.1623873796123</v>
      </c>
      <c r="K295" s="3"/>
      <c r="L295" s="40" t="str">
        <f t="shared" si="57"/>
        <v>213.12,118.17</v>
      </c>
      <c r="M295" s="42" t="str">
        <f t="shared" si="58"/>
        <v>230.75,118.17</v>
      </c>
      <c r="N295" s="43" t="str">
        <f t="shared" si="59"/>
        <v>88.45,118.17</v>
      </c>
    </row>
    <row r="296" spans="1:14" ht="12.75">
      <c r="A296" s="3">
        <v>126</v>
      </c>
      <c r="B296" s="18">
        <f t="shared" si="50"/>
        <v>24.54606446296104</v>
      </c>
      <c r="C296" s="18">
        <f t="shared" si="48"/>
        <v>213.446058463118</v>
      </c>
      <c r="D296" s="18">
        <f t="shared" si="51"/>
        <v>231.0977668400523</v>
      </c>
      <c r="E296" s="18">
        <f t="shared" si="49"/>
        <v>88.58305687330044</v>
      </c>
      <c r="F296" s="18">
        <f t="shared" si="52"/>
        <v>134.8424896319221</v>
      </c>
      <c r="G296" s="19">
        <f t="shared" si="53"/>
        <v>57121.99903095854</v>
      </c>
      <c r="H296" s="20">
        <f t="shared" si="54"/>
        <v>240.66611374660084</v>
      </c>
      <c r="I296" s="20">
        <f t="shared" si="55"/>
        <v>237.3495717436262</v>
      </c>
      <c r="J296" s="20">
        <f t="shared" si="56"/>
        <v>571.2199903095855</v>
      </c>
      <c r="K296" s="3"/>
      <c r="L296" s="40" t="str">
        <f t="shared" si="57"/>
        <v>213.45,118.67</v>
      </c>
      <c r="M296" s="42" t="str">
        <f t="shared" si="58"/>
        <v>231.10,118.67</v>
      </c>
      <c r="N296" s="43" t="str">
        <f t="shared" si="59"/>
        <v>88.58,118.67</v>
      </c>
    </row>
    <row r="297" spans="1:14" ht="12.75">
      <c r="A297" s="3">
        <v>125</v>
      </c>
      <c r="B297" s="18">
        <f t="shared" si="50"/>
        <v>24.22596941917854</v>
      </c>
      <c r="C297" s="18">
        <f t="shared" si="48"/>
        <v>213.7661535069005</v>
      </c>
      <c r="D297" s="18">
        <f t="shared" si="51"/>
        <v>231.44433332306602</v>
      </c>
      <c r="E297" s="18">
        <f t="shared" si="49"/>
        <v>88.71590072936606</v>
      </c>
      <c r="F297" s="18">
        <f t="shared" si="52"/>
        <v>135.20386354096092</v>
      </c>
      <c r="G297" s="19">
        <f t="shared" si="53"/>
        <v>57428.57985205004</v>
      </c>
      <c r="H297" s="20">
        <f t="shared" si="54"/>
        <v>240.93180145873208</v>
      </c>
      <c r="I297" s="20">
        <f t="shared" si="55"/>
        <v>238.36031401561024</v>
      </c>
      <c r="J297" s="20">
        <f t="shared" si="56"/>
        <v>574.2857985205004</v>
      </c>
      <c r="K297" s="3"/>
      <c r="L297" s="40" t="str">
        <f t="shared" si="57"/>
        <v>213.77,119.18</v>
      </c>
      <c r="M297" s="42" t="str">
        <f t="shared" si="58"/>
        <v>231.44,119.18</v>
      </c>
      <c r="N297" s="43" t="str">
        <f t="shared" si="59"/>
        <v>88.72,119.18</v>
      </c>
    </row>
    <row r="298" spans="1:14" ht="12.75">
      <c r="A298" s="3">
        <v>124</v>
      </c>
      <c r="B298" s="18">
        <f t="shared" si="50"/>
        <v>23.907821102302876</v>
      </c>
      <c r="C298" s="18">
        <f t="shared" si="48"/>
        <v>214.08430182377617</v>
      </c>
      <c r="D298" s="18">
        <f t="shared" si="51"/>
        <v>231.78879208741742</v>
      </c>
      <c r="E298" s="18">
        <f t="shared" si="49"/>
        <v>88.84793666692735</v>
      </c>
      <c r="F298" s="18">
        <f t="shared" si="52"/>
        <v>135.56523744999976</v>
      </c>
      <c r="G298" s="19">
        <f t="shared" si="53"/>
        <v>57735.98120123571</v>
      </c>
      <c r="H298" s="20">
        <f t="shared" si="54"/>
        <v>241.19587333385468</v>
      </c>
      <c r="I298" s="20">
        <f t="shared" si="55"/>
        <v>239.3738350627568</v>
      </c>
      <c r="J298" s="20">
        <f t="shared" si="56"/>
        <v>577.3598120123571</v>
      </c>
      <c r="K298" s="3"/>
      <c r="L298" s="40" t="str">
        <f t="shared" si="57"/>
        <v>214.08,119.69</v>
      </c>
      <c r="M298" s="42" t="str">
        <f t="shared" si="58"/>
        <v>231.79,119.69</v>
      </c>
      <c r="N298" s="43" t="str">
        <f t="shared" si="59"/>
        <v>88.85,119.69</v>
      </c>
    </row>
    <row r="299" spans="1:14" ht="12.75">
      <c r="A299" s="3">
        <v>123</v>
      </c>
      <c r="B299" s="18">
        <f t="shared" si="50"/>
        <v>23.5916158275476</v>
      </c>
      <c r="C299" s="18">
        <f t="shared" si="48"/>
        <v>214.40050709853145</v>
      </c>
      <c r="D299" s="18">
        <f t="shared" si="51"/>
        <v>232.13114712261998</v>
      </c>
      <c r="E299" s="18">
        <f t="shared" si="49"/>
        <v>88.97916621522151</v>
      </c>
      <c r="F299" s="18">
        <f t="shared" si="52"/>
        <v>135.9266113590386</v>
      </c>
      <c r="G299" s="19">
        <f t="shared" si="53"/>
        <v>58044.20307851555</v>
      </c>
      <c r="H299" s="20">
        <f t="shared" si="54"/>
        <v>241.458332430443</v>
      </c>
      <c r="I299" s="20">
        <f t="shared" si="55"/>
        <v>240.39014307048762</v>
      </c>
      <c r="J299" s="20">
        <f t="shared" si="56"/>
        <v>580.4420307851556</v>
      </c>
      <c r="K299" s="3"/>
      <c r="L299" s="40" t="str">
        <f t="shared" si="57"/>
        <v>214.40,120.20</v>
      </c>
      <c r="M299" s="42" t="str">
        <f t="shared" si="58"/>
        <v>232.13,120.20</v>
      </c>
      <c r="N299" s="43" t="str">
        <f t="shared" si="59"/>
        <v>88.98,120.20</v>
      </c>
    </row>
    <row r="300" spans="1:14" ht="12.75">
      <c r="A300" s="3">
        <v>122</v>
      </c>
      <c r="B300" s="18">
        <f t="shared" si="50"/>
        <v>23.277350009002774</v>
      </c>
      <c r="C300" s="18">
        <f t="shared" si="48"/>
        <v>214.7147729170763</v>
      </c>
      <c r="D300" s="18">
        <f t="shared" si="51"/>
        <v>232.47140231113372</v>
      </c>
      <c r="E300" s="18">
        <f t="shared" si="49"/>
        <v>89.1095908624506</v>
      </c>
      <c r="F300" s="18">
        <f t="shared" si="52"/>
        <v>136.28798526807742</v>
      </c>
      <c r="G300" s="19">
        <f t="shared" si="53"/>
        <v>58353.24548388957</v>
      </c>
      <c r="H300" s="20">
        <f t="shared" si="54"/>
        <v>241.71918172490118</v>
      </c>
      <c r="I300" s="20">
        <f t="shared" si="55"/>
        <v>241.40924633073172</v>
      </c>
      <c r="J300" s="20">
        <f t="shared" si="56"/>
        <v>583.5324548388958</v>
      </c>
      <c r="K300" s="3"/>
      <c r="L300" s="40" t="str">
        <f t="shared" si="57"/>
        <v>214.71,120.70</v>
      </c>
      <c r="M300" s="42" t="str">
        <f t="shared" si="58"/>
        <v>232.47,120.70</v>
      </c>
      <c r="N300" s="43" t="str">
        <f t="shared" si="59"/>
        <v>89.11,120.70</v>
      </c>
    </row>
    <row r="301" spans="1:14" ht="12.75">
      <c r="A301" s="3">
        <v>121</v>
      </c>
      <c r="B301" s="18">
        <f t="shared" si="50"/>
        <v>22.965020159992065</v>
      </c>
      <c r="C301" s="18">
        <f t="shared" si="48"/>
        <v>215.02710276608698</v>
      </c>
      <c r="D301" s="18">
        <f t="shared" si="51"/>
        <v>232.80956142797837</v>
      </c>
      <c r="E301" s="18">
        <f t="shared" si="49"/>
        <v>89.23921205563335</v>
      </c>
      <c r="F301" s="18">
        <f t="shared" si="52"/>
        <v>136.64935917711622</v>
      </c>
      <c r="G301" s="19">
        <f t="shared" si="53"/>
        <v>58663.10841735775</v>
      </c>
      <c r="H301" s="20">
        <f t="shared" si="54"/>
        <v>241.97842411126666</v>
      </c>
      <c r="I301" s="20">
        <f t="shared" si="55"/>
        <v>242.43115324357697</v>
      </c>
      <c r="J301" s="20">
        <f t="shared" si="56"/>
        <v>586.6310841735775</v>
      </c>
      <c r="K301" s="3"/>
      <c r="L301" s="40" t="str">
        <f t="shared" si="57"/>
        <v>215.03,121.22</v>
      </c>
      <c r="M301" s="42" t="str">
        <f t="shared" si="58"/>
        <v>232.81,121.22</v>
      </c>
      <c r="N301" s="43" t="str">
        <f t="shared" si="59"/>
        <v>89.24,121.22</v>
      </c>
    </row>
    <row r="302" spans="1:14" ht="12.75">
      <c r="A302" s="3">
        <v>120</v>
      </c>
      <c r="B302" s="18">
        <f t="shared" si="50"/>
        <v>22.654622893464648</v>
      </c>
      <c r="C302" s="18">
        <f t="shared" si="48"/>
        <v>215.3375000326144</v>
      </c>
      <c r="D302" s="18">
        <f t="shared" si="51"/>
        <v>233.14562814030953</v>
      </c>
      <c r="E302" s="18">
        <f t="shared" si="49"/>
        <v>89.36803120044256</v>
      </c>
      <c r="F302" s="18">
        <f t="shared" si="52"/>
        <v>137.01073308615506</v>
      </c>
      <c r="G302" s="19">
        <f t="shared" si="53"/>
        <v>58973.79187892012</v>
      </c>
      <c r="H302" s="20">
        <f t="shared" si="54"/>
        <v>242.2360624008851</v>
      </c>
      <c r="I302" s="20">
        <f t="shared" si="55"/>
        <v>243.4558723189708</v>
      </c>
      <c r="J302" s="20">
        <f t="shared" si="56"/>
        <v>589.7379187892012</v>
      </c>
      <c r="K302" s="3"/>
      <c r="L302" s="40" t="str">
        <f t="shared" si="57"/>
        <v>215.34,121.73</v>
      </c>
      <c r="M302" s="42" t="str">
        <f t="shared" si="58"/>
        <v>233.15,121.73</v>
      </c>
      <c r="N302" s="43" t="str">
        <f t="shared" si="59"/>
        <v>89.37,121.73</v>
      </c>
    </row>
    <row r="303" spans="1:14" ht="12.75">
      <c r="A303" s="3">
        <v>119</v>
      </c>
      <c r="B303" s="18">
        <f t="shared" si="50"/>
        <v>22.346154922423892</v>
      </c>
      <c r="C303" s="18">
        <f t="shared" si="48"/>
        <v>215.64596800365516</v>
      </c>
      <c r="D303" s="18">
        <f t="shared" si="51"/>
        <v>233.47960600695404</v>
      </c>
      <c r="E303" s="18">
        <f t="shared" si="49"/>
        <v>89.49604966102713</v>
      </c>
      <c r="F303" s="18">
        <f t="shared" si="52"/>
        <v>137.3721069951939</v>
      </c>
      <c r="G303" s="19">
        <f t="shared" si="53"/>
        <v>59285.29586857668</v>
      </c>
      <c r="H303" s="20">
        <f t="shared" si="54"/>
        <v>242.49209932205426</v>
      </c>
      <c r="I303" s="20">
        <f t="shared" si="55"/>
        <v>244.48341217847167</v>
      </c>
      <c r="J303" s="20">
        <f t="shared" si="56"/>
        <v>592.8529586857668</v>
      </c>
      <c r="K303" s="3"/>
      <c r="L303" s="40" t="str">
        <f t="shared" si="57"/>
        <v>215.65,122.24</v>
      </c>
      <c r="M303" s="42" t="str">
        <f t="shared" si="58"/>
        <v>233.48,122.24</v>
      </c>
      <c r="N303" s="43" t="str">
        <f t="shared" si="59"/>
        <v>89.50,122.24</v>
      </c>
    </row>
    <row r="304" spans="1:14" ht="12.75">
      <c r="A304" s="3">
        <v>118</v>
      </c>
      <c r="B304" s="18">
        <f t="shared" si="50"/>
        <v>22.03961306039291</v>
      </c>
      <c r="C304" s="18">
        <f t="shared" si="48"/>
        <v>215.95250986568612</v>
      </c>
      <c r="D304" s="18">
        <f t="shared" si="51"/>
        <v>233.81149847790635</v>
      </c>
      <c r="E304" s="18">
        <f t="shared" si="49"/>
        <v>89.62326875981893</v>
      </c>
      <c r="F304" s="18">
        <f t="shared" si="52"/>
        <v>137.73348090423272</v>
      </c>
      <c r="G304" s="19">
        <f t="shared" si="53"/>
        <v>59597.620386327406</v>
      </c>
      <c r="H304" s="20">
        <f t="shared" si="54"/>
        <v>242.74653751963783</v>
      </c>
      <c r="I304" s="20">
        <f t="shared" si="55"/>
        <v>245.5137815570533</v>
      </c>
      <c r="J304" s="20">
        <f t="shared" si="56"/>
        <v>595.976203863274</v>
      </c>
      <c r="K304" s="3"/>
      <c r="L304" s="40" t="str">
        <f t="shared" si="57"/>
        <v>215.95,122.76</v>
      </c>
      <c r="M304" s="42" t="str">
        <f t="shared" si="58"/>
        <v>233.81,122.76</v>
      </c>
      <c r="N304" s="43" t="str">
        <f t="shared" si="59"/>
        <v>89.62,122.76</v>
      </c>
    </row>
    <row r="305" spans="1:14" ht="12.75">
      <c r="A305" s="3">
        <v>117</v>
      </c>
      <c r="B305" s="18">
        <f t="shared" si="50"/>
        <v>21.734994221918228</v>
      </c>
      <c r="C305" s="18">
        <f t="shared" si="48"/>
        <v>216.25712870416083</v>
      </c>
      <c r="D305" s="18">
        <f t="shared" si="51"/>
        <v>234.14130889378282</v>
      </c>
      <c r="E305" s="18">
        <f t="shared" si="49"/>
        <v>89.74968977732367</v>
      </c>
      <c r="F305" s="18">
        <f t="shared" si="52"/>
        <v>138.09485481327155</v>
      </c>
      <c r="G305" s="19">
        <f t="shared" si="53"/>
        <v>59910.76543217231</v>
      </c>
      <c r="H305" s="20">
        <f t="shared" si="54"/>
        <v>242.9993795546473</v>
      </c>
      <c r="I305" s="20">
        <f t="shared" si="55"/>
        <v>246.54698930496315</v>
      </c>
      <c r="J305" s="20">
        <f t="shared" si="56"/>
        <v>599.1076543217231</v>
      </c>
      <c r="K305" s="3"/>
      <c r="L305" s="40" t="str">
        <f t="shared" si="57"/>
        <v>216.26,123.27</v>
      </c>
      <c r="M305" s="42" t="str">
        <f t="shared" si="58"/>
        <v>234.14,123.27</v>
      </c>
      <c r="N305" s="43" t="str">
        <f t="shared" si="59"/>
        <v>89.75,123.27</v>
      </c>
    </row>
    <row r="306" spans="1:14" ht="12.75">
      <c r="A306" s="3">
        <v>116</v>
      </c>
      <c r="B306" s="18">
        <f t="shared" si="50"/>
        <v>21.432295423113118</v>
      </c>
      <c r="C306" s="18">
        <f t="shared" si="48"/>
        <v>216.55982750296593</v>
      </c>
      <c r="D306" s="18">
        <f t="shared" si="51"/>
        <v>234.46904048523365</v>
      </c>
      <c r="E306" s="18">
        <f t="shared" si="49"/>
        <v>89.87531395189545</v>
      </c>
      <c r="F306" s="18">
        <f t="shared" si="52"/>
        <v>138.45622872231039</v>
      </c>
      <c r="G306" s="19">
        <f t="shared" si="53"/>
        <v>60224.73100611139</v>
      </c>
      <c r="H306" s="20">
        <f t="shared" si="54"/>
        <v>243.2506279037909</v>
      </c>
      <c r="I306" s="20">
        <f t="shared" si="55"/>
        <v>247.58304438963722</v>
      </c>
      <c r="J306" s="20">
        <f t="shared" si="56"/>
        <v>602.2473100611139</v>
      </c>
      <c r="K306" s="3"/>
      <c r="L306" s="40" t="str">
        <f t="shared" si="57"/>
        <v>216.56,123.79</v>
      </c>
      <c r="M306" s="42" t="str">
        <f t="shared" si="58"/>
        <v>234.47,123.79</v>
      </c>
      <c r="N306" s="43" t="str">
        <f t="shared" si="59"/>
        <v>89.88,123.79</v>
      </c>
    </row>
    <row r="307" spans="1:14" ht="12.75">
      <c r="A307" s="3">
        <v>115</v>
      </c>
      <c r="B307" s="18">
        <f t="shared" si="50"/>
        <v>21.131513782241015</v>
      </c>
      <c r="C307" s="18">
        <f t="shared" si="48"/>
        <v>216.86060914383802</v>
      </c>
      <c r="D307" s="18">
        <f t="shared" si="51"/>
        <v>234.79469637231125</v>
      </c>
      <c r="E307" s="18">
        <f t="shared" si="49"/>
        <v>90.00014247949471</v>
      </c>
      <c r="F307" s="18">
        <f t="shared" si="52"/>
        <v>138.81760263134922</v>
      </c>
      <c r="G307" s="19">
        <f t="shared" si="53"/>
        <v>60539.517108144646</v>
      </c>
      <c r="H307" s="20">
        <f t="shared" si="54"/>
        <v>243.5002849589894</v>
      </c>
      <c r="I307" s="20">
        <f t="shared" si="55"/>
        <v>248.6219558976729</v>
      </c>
      <c r="J307" s="20">
        <f t="shared" si="56"/>
        <v>605.3951710814465</v>
      </c>
      <c r="K307" s="3"/>
      <c r="L307" s="40" t="str">
        <f t="shared" si="57"/>
        <v>216.86,124.31</v>
      </c>
      <c r="M307" s="42" t="str">
        <f t="shared" si="58"/>
        <v>234.79,124.31</v>
      </c>
      <c r="N307" s="43" t="str">
        <f t="shared" si="59"/>
        <v>90.00,124.31</v>
      </c>
    </row>
    <row r="308" spans="1:14" ht="12.75">
      <c r="A308" s="3">
        <v>114</v>
      </c>
      <c r="B308" s="18">
        <f t="shared" si="50"/>
        <v>20.83264652034069</v>
      </c>
      <c r="C308" s="18">
        <f t="shared" si="48"/>
        <v>217.15947640573836</v>
      </c>
      <c r="D308" s="18">
        <f t="shared" si="51"/>
        <v>235.11827956379338</v>
      </c>
      <c r="E308" s="18">
        <f t="shared" si="49"/>
        <v>90.12417651342868</v>
      </c>
      <c r="F308" s="18">
        <f t="shared" si="52"/>
        <v>139.17897654038805</v>
      </c>
      <c r="G308" s="19">
        <f t="shared" si="53"/>
        <v>60855.12373827209</v>
      </c>
      <c r="H308" s="20">
        <f t="shared" si="54"/>
        <v>243.74835302685733</v>
      </c>
      <c r="I308" s="20">
        <f t="shared" si="55"/>
        <v>249.66373303686194</v>
      </c>
      <c r="J308" s="20">
        <f t="shared" si="56"/>
        <v>608.5512373827208</v>
      </c>
      <c r="K308" s="3"/>
      <c r="L308" s="40" t="str">
        <f t="shared" si="57"/>
        <v>217.16,124.83</v>
      </c>
      <c r="M308" s="42" t="str">
        <f t="shared" si="58"/>
        <v>235.12,124.83</v>
      </c>
      <c r="N308" s="43" t="str">
        <f t="shared" si="59"/>
        <v>90.12,124.83</v>
      </c>
    </row>
    <row r="309" spans="1:14" ht="12.75">
      <c r="A309" s="3">
        <v>113</v>
      </c>
      <c r="B309" s="18">
        <f t="shared" si="50"/>
        <v>20.53569096189453</v>
      </c>
      <c r="C309" s="18">
        <f t="shared" si="48"/>
        <v>217.4564319641845</v>
      </c>
      <c r="D309" s="18">
        <f t="shared" si="51"/>
        <v>235.43979295645929</v>
      </c>
      <c r="E309" s="18">
        <f t="shared" si="49"/>
        <v>90.24741716407402</v>
      </c>
      <c r="F309" s="18">
        <f t="shared" si="52"/>
        <v>139.54035044942688</v>
      </c>
      <c r="G309" s="19">
        <f t="shared" si="53"/>
        <v>61171.5508964937</v>
      </c>
      <c r="H309" s="20">
        <f t="shared" si="54"/>
        <v>243.99483432814802</v>
      </c>
      <c r="I309" s="20">
        <f t="shared" si="55"/>
        <v>250.70838513828636</v>
      </c>
      <c r="J309" s="20">
        <f t="shared" si="56"/>
        <v>611.715508964937</v>
      </c>
      <c r="K309" s="3"/>
      <c r="L309" s="40" t="str">
        <f t="shared" si="57"/>
        <v>217.46,125.35</v>
      </c>
      <c r="M309" s="42" t="str">
        <f t="shared" si="58"/>
        <v>235.44,125.35</v>
      </c>
      <c r="N309" s="43" t="str">
        <f t="shared" si="59"/>
        <v>90.25,125.35</v>
      </c>
    </row>
    <row r="310" spans="1:14" ht="12.75">
      <c r="A310" s="3">
        <v>112</v>
      </c>
      <c r="B310" s="18">
        <f t="shared" si="50"/>
        <v>20.240644535540994</v>
      </c>
      <c r="C310" s="18">
        <f t="shared" si="48"/>
        <v>217.75147839053807</v>
      </c>
      <c r="D310" s="18">
        <f t="shared" si="51"/>
        <v>235.75923933431883</v>
      </c>
      <c r="E310" s="18">
        <f t="shared" si="49"/>
        <v>90.36986549858125</v>
      </c>
      <c r="F310" s="18">
        <f t="shared" si="52"/>
        <v>139.9017243584657</v>
      </c>
      <c r="G310" s="19">
        <f t="shared" si="53"/>
        <v>61488.79858280949</v>
      </c>
      <c r="H310" s="20">
        <f t="shared" si="54"/>
        <v>244.23973099716247</v>
      </c>
      <c r="I310" s="20">
        <f t="shared" si="55"/>
        <v>251.75592165847846</v>
      </c>
      <c r="J310" s="20">
        <f t="shared" si="56"/>
        <v>614.8879858280949</v>
      </c>
      <c r="K310" s="3"/>
      <c r="L310" s="40" t="str">
        <f t="shared" si="57"/>
        <v>217.75,125.88</v>
      </c>
      <c r="M310" s="42" t="str">
        <f t="shared" si="58"/>
        <v>235.76,125.88</v>
      </c>
      <c r="N310" s="43" t="str">
        <f t="shared" si="59"/>
        <v>90.37,125.88</v>
      </c>
    </row>
    <row r="311" spans="1:14" ht="12.75">
      <c r="A311" s="3">
        <v>111</v>
      </c>
      <c r="B311" s="18">
        <f t="shared" si="50"/>
        <v>19.94750477483251</v>
      </c>
      <c r="C311" s="18">
        <f t="shared" si="48"/>
        <v>218.04461815124654</v>
      </c>
      <c r="D311" s="18">
        <f t="shared" si="51"/>
        <v>236.07662136779152</v>
      </c>
      <c r="E311" s="18">
        <f t="shared" si="49"/>
        <v>90.49152254056008</v>
      </c>
      <c r="F311" s="18">
        <f t="shared" si="52"/>
        <v>140.26309826750455</v>
      </c>
      <c r="G311" s="19">
        <f t="shared" si="53"/>
        <v>61806.86679721945</v>
      </c>
      <c r="H311" s="20">
        <f t="shared" si="54"/>
        <v>244.48304508112014</v>
      </c>
      <c r="I311" s="20">
        <f t="shared" si="55"/>
        <v>252.8063521816483</v>
      </c>
      <c r="J311" s="20">
        <f t="shared" si="56"/>
        <v>618.0686679721945</v>
      </c>
      <c r="K311" s="3"/>
      <c r="L311" s="40" t="str">
        <f t="shared" si="57"/>
        <v>218.04,126.40</v>
      </c>
      <c r="M311" s="42" t="str">
        <f t="shared" si="58"/>
        <v>236.08,126.40</v>
      </c>
      <c r="N311" s="43" t="str">
        <f t="shared" si="59"/>
        <v>90.49,126.40</v>
      </c>
    </row>
    <row r="312" spans="1:14" ht="12.75">
      <c r="A312" s="3">
        <v>110</v>
      </c>
      <c r="B312" s="18">
        <f t="shared" si="50"/>
        <v>19.65626931904123</v>
      </c>
      <c r="C312" s="18">
        <f t="shared" si="48"/>
        <v>218.33585360703782</v>
      </c>
      <c r="D312" s="18">
        <f t="shared" si="51"/>
        <v>236.39194161283433</v>
      </c>
      <c r="E312" s="18">
        <f t="shared" si="49"/>
        <v>90.61238926974515</v>
      </c>
      <c r="F312" s="18">
        <f t="shared" si="52"/>
        <v>140.62447217654338</v>
      </c>
      <c r="G312" s="19">
        <f t="shared" si="53"/>
        <v>62125.7555397236</v>
      </c>
      <c r="H312" s="20">
        <f t="shared" si="54"/>
        <v>244.72477853949027</v>
      </c>
      <c r="I312" s="20">
        <f t="shared" si="55"/>
        <v>253.8596864219804</v>
      </c>
      <c r="J312" s="20">
        <f t="shared" si="56"/>
        <v>621.257555397236</v>
      </c>
      <c r="K312" s="3"/>
      <c r="L312" s="40" t="str">
        <f t="shared" si="57"/>
        <v>218.34,126.93</v>
      </c>
      <c r="M312" s="42" t="str">
        <f t="shared" si="58"/>
        <v>236.39,126.93</v>
      </c>
      <c r="N312" s="43" t="str">
        <f t="shared" si="59"/>
        <v>90.61,126.93</v>
      </c>
    </row>
    <row r="313" spans="1:14" ht="12.75">
      <c r="A313" s="3">
        <v>109</v>
      </c>
      <c r="B313" s="18">
        <f t="shared" si="50"/>
        <v>19.366935914012657</v>
      </c>
      <c r="C313" s="18">
        <f t="shared" si="48"/>
        <v>218.6251870120664</v>
      </c>
      <c r="D313" s="18">
        <f t="shared" si="51"/>
        <v>236.70520251001733</v>
      </c>
      <c r="E313" s="18">
        <f t="shared" si="49"/>
        <v>90.73246662164162</v>
      </c>
      <c r="F313" s="18">
        <f t="shared" si="52"/>
        <v>140.98584608558218</v>
      </c>
      <c r="G313" s="19">
        <f t="shared" si="53"/>
        <v>62445.46481032189</v>
      </c>
      <c r="H313" s="20">
        <f t="shared" si="54"/>
        <v>244.9649332432832</v>
      </c>
      <c r="I313" s="20">
        <f t="shared" si="55"/>
        <v>254.91593422600258</v>
      </c>
      <c r="J313" s="20">
        <f t="shared" si="56"/>
        <v>624.4546481032189</v>
      </c>
      <c r="K313" s="3"/>
      <c r="L313" s="40" t="str">
        <f t="shared" si="57"/>
        <v>218.63,127.46</v>
      </c>
      <c r="M313" s="42" t="str">
        <f t="shared" si="58"/>
        <v>236.71,127.46</v>
      </c>
      <c r="N313" s="43" t="str">
        <f t="shared" si="59"/>
        <v>90.73,127.46</v>
      </c>
    </row>
    <row r="314" spans="1:14" ht="12.75">
      <c r="A314" s="3">
        <v>108</v>
      </c>
      <c r="B314" s="18">
        <f t="shared" si="50"/>
        <v>19.07950241307067</v>
      </c>
      <c r="C314" s="18">
        <f t="shared" si="48"/>
        <v>218.9126205130084</v>
      </c>
      <c r="D314" s="18">
        <f t="shared" si="51"/>
        <v>237.016406383544</v>
      </c>
      <c r="E314" s="18">
        <f t="shared" si="49"/>
        <v>90.8517554871497</v>
      </c>
      <c r="F314" s="18">
        <f t="shared" si="52"/>
        <v>141.347219994621</v>
      </c>
      <c r="G314" s="19">
        <f t="shared" si="53"/>
        <v>62765.994609014386</v>
      </c>
      <c r="H314" s="20">
        <f t="shared" si="54"/>
        <v>245.20351097429938</v>
      </c>
      <c r="I314" s="20">
        <f t="shared" si="55"/>
        <v>255.9751055750303</v>
      </c>
      <c r="J314" s="20">
        <f t="shared" si="56"/>
        <v>627.6599460901439</v>
      </c>
      <c r="K314" s="3"/>
      <c r="L314" s="40" t="str">
        <f t="shared" si="57"/>
        <v>218.91,127.99</v>
      </c>
      <c r="M314" s="42" t="str">
        <f t="shared" si="58"/>
        <v>237.02,127.99</v>
      </c>
      <c r="N314" s="43" t="str">
        <f t="shared" si="59"/>
        <v>90.85,127.99</v>
      </c>
    </row>
    <row r="315" spans="1:14" ht="12.75">
      <c r="A315" s="3">
        <v>107</v>
      </c>
      <c r="B315" s="18">
        <f t="shared" si="50"/>
        <v>18.79396677797402</v>
      </c>
      <c r="C315" s="18">
        <f t="shared" si="48"/>
        <v>219.19815614810503</v>
      </c>
      <c r="D315" s="18">
        <f t="shared" si="51"/>
        <v>237.3255554402153</v>
      </c>
      <c r="E315" s="18">
        <f t="shared" si="49"/>
        <v>90.9702567121676</v>
      </c>
      <c r="F315" s="18">
        <f t="shared" si="52"/>
        <v>141.70859390365985</v>
      </c>
      <c r="G315" s="19">
        <f t="shared" si="53"/>
        <v>63087.34493580106</v>
      </c>
      <c r="H315" s="20">
        <f t="shared" si="54"/>
        <v>245.44051342433517</v>
      </c>
      <c r="I315" s="20">
        <f t="shared" si="55"/>
        <v>257.03721058768787</v>
      </c>
      <c r="J315" s="20">
        <f t="shared" si="56"/>
        <v>630.8734493580107</v>
      </c>
      <c r="K315" s="3"/>
      <c r="L315" s="40" t="str">
        <f t="shared" si="57"/>
        <v>219.20,128.52</v>
      </c>
      <c r="M315" s="42" t="str">
        <f t="shared" si="58"/>
        <v>237.33,128.52</v>
      </c>
      <c r="N315" s="43" t="str">
        <f t="shared" si="59"/>
        <v>90.97,128.52</v>
      </c>
    </row>
    <row r="316" spans="1:14" ht="12.75">
      <c r="A316" s="3">
        <v>106</v>
      </c>
      <c r="B316" s="18">
        <f t="shared" si="50"/>
        <v>18.510327079927308</v>
      </c>
      <c r="C316" s="18">
        <f t="shared" si="48"/>
        <v>219.48179584615173</v>
      </c>
      <c r="D316" s="18">
        <f t="shared" si="51"/>
        <v>237.63265176833565</v>
      </c>
      <c r="E316" s="18">
        <f t="shared" si="49"/>
        <v>91.08797109717197</v>
      </c>
      <c r="F316" s="18">
        <f t="shared" si="52"/>
        <v>142.06996781269868</v>
      </c>
      <c r="G316" s="19">
        <f t="shared" si="53"/>
        <v>63409.51579068192</v>
      </c>
      <c r="H316" s="20">
        <f t="shared" si="54"/>
        <v>245.67594219434395</v>
      </c>
      <c r="I316" s="20">
        <f t="shared" si="55"/>
        <v>258.1022595225108</v>
      </c>
      <c r="J316" s="20">
        <f t="shared" si="56"/>
        <v>634.0951579068192</v>
      </c>
      <c r="K316" s="3"/>
      <c r="L316" s="40" t="str">
        <f t="shared" si="57"/>
        <v>219.48,129.05</v>
      </c>
      <c r="M316" s="42" t="str">
        <f t="shared" si="58"/>
        <v>237.63,129.05</v>
      </c>
      <c r="N316" s="43" t="str">
        <f t="shared" si="59"/>
        <v>91.09,129.05</v>
      </c>
    </row>
    <row r="317" spans="1:14" ht="12.75">
      <c r="A317" s="3">
        <v>105</v>
      </c>
      <c r="B317" s="18">
        <f t="shared" si="50"/>
        <v>18.228581500647735</v>
      </c>
      <c r="C317" s="18">
        <f t="shared" si="48"/>
        <v>219.7635414254313</v>
      </c>
      <c r="D317" s="18">
        <f t="shared" si="51"/>
        <v>237.93769733655733</v>
      </c>
      <c r="E317" s="18">
        <f t="shared" si="49"/>
        <v>91.2048993967753</v>
      </c>
      <c r="F317" s="18">
        <f t="shared" si="52"/>
        <v>142.4313417217375</v>
      </c>
      <c r="G317" s="19">
        <f t="shared" si="53"/>
        <v>63732.50717365694</v>
      </c>
      <c r="H317" s="20">
        <f t="shared" si="54"/>
        <v>245.90979879355058</v>
      </c>
      <c r="I317" s="20">
        <f t="shared" si="55"/>
        <v>259.17026278063236</v>
      </c>
      <c r="J317" s="20">
        <f t="shared" si="56"/>
        <v>637.3250717365693</v>
      </c>
      <c r="K317" s="3"/>
      <c r="L317" s="40" t="str">
        <f t="shared" si="57"/>
        <v>219.76,129.59</v>
      </c>
      <c r="M317" s="42" t="str">
        <f t="shared" si="58"/>
        <v>237.94,129.59</v>
      </c>
      <c r="N317" s="43" t="str">
        <f t="shared" si="59"/>
        <v>91.20,129.59</v>
      </c>
    </row>
    <row r="318" spans="1:14" ht="12.75">
      <c r="A318" s="3">
        <v>104</v>
      </c>
      <c r="B318" s="18">
        <f t="shared" si="50"/>
        <v>17.948728333490223</v>
      </c>
      <c r="C318" s="18">
        <f t="shared" si="48"/>
        <v>220.0433945925888</v>
      </c>
      <c r="D318" s="18">
        <f t="shared" si="51"/>
        <v>238.2406939926628</v>
      </c>
      <c r="E318" s="18">
        <f t="shared" si="49"/>
        <v>91.32104231925878</v>
      </c>
      <c r="F318" s="18">
        <f t="shared" si="52"/>
        <v>142.79271563077634</v>
      </c>
      <c r="G318" s="19">
        <f t="shared" si="53"/>
        <v>64056.31908472614</v>
      </c>
      <c r="H318" s="20">
        <f t="shared" si="54"/>
        <v>246.14208463851753</v>
      </c>
      <c r="I318" s="20">
        <f t="shared" si="55"/>
        <v>260.2412309085575</v>
      </c>
      <c r="J318" s="20">
        <f t="shared" si="56"/>
        <v>640.5631908472615</v>
      </c>
      <c r="K318" s="3"/>
      <c r="L318" s="40" t="str">
        <f t="shared" si="57"/>
        <v>220.04,130.12</v>
      </c>
      <c r="M318" s="42" t="str">
        <f t="shared" si="58"/>
        <v>238.24,130.12</v>
      </c>
      <c r="N318" s="43" t="str">
        <f t="shared" si="59"/>
        <v>91.32,130.12</v>
      </c>
    </row>
    <row r="319" spans="1:14" ht="12.75">
      <c r="A319" s="3">
        <v>103</v>
      </c>
      <c r="B319" s="18">
        <f t="shared" si="50"/>
        <v>17.67076598463268</v>
      </c>
      <c r="C319" s="18">
        <f t="shared" si="48"/>
        <v>220.32135694144637</v>
      </c>
      <c r="D319" s="18">
        <f t="shared" si="51"/>
        <v>238.54164346228114</v>
      </c>
      <c r="E319" s="18">
        <f t="shared" si="49"/>
        <v>91.43640052608058</v>
      </c>
      <c r="F319" s="18">
        <f t="shared" si="52"/>
        <v>143.15408953981517</v>
      </c>
      <c r="G319" s="19">
        <f t="shared" si="53"/>
        <v>64380.951523889526</v>
      </c>
      <c r="H319" s="20">
        <f t="shared" si="54"/>
        <v>246.37280105216112</v>
      </c>
      <c r="I319" s="20">
        <f t="shared" si="55"/>
        <v>261.3151746010268</v>
      </c>
      <c r="J319" s="20">
        <f t="shared" si="56"/>
        <v>643.8095152388953</v>
      </c>
      <c r="K319" s="3"/>
      <c r="L319" s="40" t="str">
        <f t="shared" si="57"/>
        <v>220.32,130.66</v>
      </c>
      <c r="M319" s="42" t="str">
        <f t="shared" si="58"/>
        <v>238.54,130.66</v>
      </c>
      <c r="N319" s="43" t="str">
        <f t="shared" si="59"/>
        <v>91.44,130.66</v>
      </c>
    </row>
    <row r="320" spans="1:14" ht="12.75">
      <c r="A320" s="3">
        <v>102</v>
      </c>
      <c r="B320" s="18">
        <f t="shared" si="50"/>
        <v>17.394692974323675</v>
      </c>
      <c r="C320" s="18">
        <f t="shared" si="48"/>
        <v>220.59742995175537</v>
      </c>
      <c r="D320" s="18">
        <f t="shared" si="51"/>
        <v>238.8405473475372</v>
      </c>
      <c r="E320" s="18">
        <f t="shared" si="49"/>
        <v>91.55097463135792</v>
      </c>
      <c r="F320" s="18">
        <f t="shared" si="52"/>
        <v>143.515463448854</v>
      </c>
      <c r="G320" s="19">
        <f t="shared" si="53"/>
        <v>64706.404491147085</v>
      </c>
      <c r="H320" s="20">
        <f t="shared" si="54"/>
        <v>246.6019492627158</v>
      </c>
      <c r="I320" s="20">
        <f t="shared" si="55"/>
        <v>262.3921047039759</v>
      </c>
      <c r="J320" s="20">
        <f t="shared" si="56"/>
        <v>647.0640449114709</v>
      </c>
      <c r="K320" s="3"/>
      <c r="L320" s="40" t="str">
        <f t="shared" si="57"/>
        <v>220.60,131.20</v>
      </c>
      <c r="M320" s="42" t="str">
        <f t="shared" si="58"/>
        <v>238.84,131.20</v>
      </c>
      <c r="N320" s="43" t="str">
        <f t="shared" si="59"/>
        <v>91.55,131.20</v>
      </c>
    </row>
    <row r="321" spans="1:14" ht="12.75">
      <c r="A321" s="3">
        <v>101</v>
      </c>
      <c r="B321" s="18">
        <f t="shared" si="50"/>
        <v>17.120507938195516</v>
      </c>
      <c r="C321" s="18">
        <f t="shared" si="48"/>
        <v>220.87161498788353</v>
      </c>
      <c r="D321" s="18">
        <f t="shared" si="51"/>
        <v>239.13740712563015</v>
      </c>
      <c r="E321" s="18">
        <f t="shared" si="49"/>
        <v>91.6647652013222</v>
      </c>
      <c r="F321" s="18">
        <f t="shared" si="52"/>
        <v>143.87683735789284</v>
      </c>
      <c r="G321" s="19">
        <f t="shared" si="53"/>
        <v>65032.67798649881</v>
      </c>
      <c r="H321" s="20">
        <f t="shared" si="54"/>
        <v>246.82953040264437</v>
      </c>
      <c r="I321" s="20">
        <f t="shared" si="55"/>
        <v>263.47203221759275</v>
      </c>
      <c r="J321" s="20">
        <f t="shared" si="56"/>
        <v>650.3267798649881</v>
      </c>
      <c r="K321" s="3"/>
      <c r="L321" s="40" t="str">
        <f t="shared" si="57"/>
        <v>220.87,131.74</v>
      </c>
      <c r="M321" s="42" t="str">
        <f t="shared" si="58"/>
        <v>239.14,131.74</v>
      </c>
      <c r="N321" s="43" t="str">
        <f t="shared" si="59"/>
        <v>91.66,131.74</v>
      </c>
    </row>
    <row r="322" spans="1:14" ht="12.75">
      <c r="A322" s="3">
        <v>100</v>
      </c>
      <c r="B322" s="18">
        <f t="shared" si="50"/>
        <v>16.848209628644824</v>
      </c>
      <c r="C322" s="18">
        <f t="shared" si="48"/>
        <v>221.1439132974342</v>
      </c>
      <c r="D322" s="18">
        <f t="shared" si="51"/>
        <v>239.4322241473385</v>
      </c>
      <c r="E322" s="18">
        <f t="shared" si="49"/>
        <v>91.77777275374604</v>
      </c>
      <c r="F322" s="18">
        <f t="shared" si="52"/>
        <v>144.23821126693167</v>
      </c>
      <c r="G322" s="19">
        <f t="shared" si="53"/>
        <v>65359.772009944725</v>
      </c>
      <c r="H322" s="20">
        <f t="shared" si="54"/>
        <v>247.05554550749204</v>
      </c>
      <c r="I322" s="20">
        <f t="shared" si="55"/>
        <v>264.5549682994777</v>
      </c>
      <c r="J322" s="20">
        <f t="shared" si="56"/>
        <v>653.5977200994473</v>
      </c>
      <c r="K322" s="3"/>
      <c r="L322" s="40" t="str">
        <f t="shared" si="57"/>
        <v>221.14,132.28</v>
      </c>
      <c r="M322" s="42" t="str">
        <f t="shared" si="58"/>
        <v>239.43,132.28</v>
      </c>
      <c r="N322" s="43" t="str">
        <f t="shared" si="59"/>
        <v>91.78,132.28</v>
      </c>
    </row>
    <row r="323" spans="1:14" ht="12.75">
      <c r="A323" s="3">
        <v>99</v>
      </c>
      <c r="B323" s="18">
        <f t="shared" si="50"/>
        <v>16.57779691628322</v>
      </c>
      <c r="C323" s="18">
        <f t="shared" si="48"/>
        <v>221.41432600979584</v>
      </c>
      <c r="D323" s="18">
        <f t="shared" si="51"/>
        <v>239.72499963544965</v>
      </c>
      <c r="E323" s="18">
        <f t="shared" si="49"/>
        <v>91.88999775734118</v>
      </c>
      <c r="F323" s="18">
        <f t="shared" si="52"/>
        <v>144.5995851759705</v>
      </c>
      <c r="G323" s="19">
        <f t="shared" si="53"/>
        <v>65687.68656148482</v>
      </c>
      <c r="H323" s="20">
        <f t="shared" si="54"/>
        <v>247.27999551468235</v>
      </c>
      <c r="I323" s="20">
        <f t="shared" si="55"/>
        <v>265.64092426790984</v>
      </c>
      <c r="J323" s="20">
        <f t="shared" si="56"/>
        <v>656.8768656148482</v>
      </c>
      <c r="K323" s="3"/>
      <c r="L323" s="40" t="str">
        <f t="shared" si="57"/>
        <v>221.41,132.82</v>
      </c>
      <c r="M323" s="42" t="str">
        <f t="shared" si="58"/>
        <v>239.72,132.82</v>
      </c>
      <c r="N323" s="43" t="str">
        <f t="shared" si="59"/>
        <v>91.89,132.82</v>
      </c>
    </row>
    <row r="324" spans="1:14" ht="12.75">
      <c r="A324" s="3">
        <v>98</v>
      </c>
      <c r="B324" s="18">
        <f t="shared" si="50"/>
        <v>16.309268791461605</v>
      </c>
      <c r="C324" s="18">
        <f t="shared" si="48"/>
        <v>221.68285413461746</v>
      </c>
      <c r="D324" s="18">
        <f t="shared" si="51"/>
        <v>240.01573468310917</v>
      </c>
      <c r="E324" s="18">
        <f t="shared" si="49"/>
        <v>92.00144063112592</v>
      </c>
      <c r="F324" s="18">
        <f t="shared" si="52"/>
        <v>144.96095908500934</v>
      </c>
      <c r="G324" s="19">
        <f t="shared" si="53"/>
        <v>66016.42164111909</v>
      </c>
      <c r="H324" s="20">
        <f t="shared" si="54"/>
        <v>247.5028812622518</v>
      </c>
      <c r="I324" s="20">
        <f t="shared" si="55"/>
        <v>266.72991160522565</v>
      </c>
      <c r="J324" s="20">
        <f t="shared" si="56"/>
        <v>660.1642164111909</v>
      </c>
      <c r="K324" s="3"/>
      <c r="L324" s="40" t="str">
        <f t="shared" si="57"/>
        <v>221.68,133.36</v>
      </c>
      <c r="M324" s="42" t="str">
        <f t="shared" si="58"/>
        <v>240.02,133.36</v>
      </c>
      <c r="N324" s="43" t="str">
        <f t="shared" si="59"/>
        <v>92.00,133.36</v>
      </c>
    </row>
    <row r="325" spans="1:14" ht="12.75">
      <c r="A325" s="3">
        <v>97</v>
      </c>
      <c r="B325" s="18">
        <f t="shared" si="50"/>
        <v>16.04262436587075</v>
      </c>
      <c r="C325" s="18">
        <f t="shared" si="48"/>
        <v>221.9494985602083</v>
      </c>
      <c r="D325" s="18">
        <f t="shared" si="51"/>
        <v>240.30443025208845</v>
      </c>
      <c r="E325" s="18">
        <f t="shared" si="49"/>
        <v>92.11210174376082</v>
      </c>
      <c r="F325" s="18">
        <f t="shared" si="52"/>
        <v>145.32233299404817</v>
      </c>
      <c r="G325" s="19">
        <f t="shared" si="53"/>
        <v>66345.97724884751</v>
      </c>
      <c r="H325" s="20">
        <f t="shared" si="54"/>
        <v>247.7242034875216</v>
      </c>
      <c r="I325" s="20">
        <f t="shared" si="55"/>
        <v>267.82194196131303</v>
      </c>
      <c r="J325" s="20">
        <f t="shared" si="56"/>
        <v>663.4597724884751</v>
      </c>
      <c r="K325" s="3"/>
      <c r="L325" s="40" t="str">
        <f t="shared" si="57"/>
        <v>221.95,133.91</v>
      </c>
      <c r="M325" s="42" t="str">
        <f t="shared" si="58"/>
        <v>240.30,133.91</v>
      </c>
      <c r="N325" s="43" t="str">
        <f t="shared" si="59"/>
        <v>92.11,133.91</v>
      </c>
    </row>
    <row r="326" spans="1:14" ht="12.75">
      <c r="A326" s="3">
        <v>96</v>
      </c>
      <c r="B326" s="18">
        <f t="shared" si="50"/>
        <v>15.777862874221057</v>
      </c>
      <c r="C326" s="18">
        <f t="shared" si="48"/>
        <v>222.214260051858</v>
      </c>
      <c r="D326" s="18">
        <f t="shared" si="51"/>
        <v>240.59108717096552</v>
      </c>
      <c r="E326" s="18">
        <f t="shared" si="49"/>
        <v>92.22198141285162</v>
      </c>
      <c r="F326" s="18">
        <f t="shared" si="52"/>
        <v>145.683706903087</v>
      </c>
      <c r="G326" s="19">
        <f t="shared" si="53"/>
        <v>66676.35338467015</v>
      </c>
      <c r="H326" s="20">
        <f t="shared" si="54"/>
        <v>247.9439628257032</v>
      </c>
      <c r="I326" s="20">
        <f t="shared" si="55"/>
        <v>268.91702715722715</v>
      </c>
      <c r="J326" s="20">
        <f t="shared" si="56"/>
        <v>666.7635338467014</v>
      </c>
      <c r="K326" s="3"/>
      <c r="L326" s="40" t="str">
        <f t="shared" si="57"/>
        <v>222.21,134.46</v>
      </c>
      <c r="M326" s="42" t="str">
        <f t="shared" si="58"/>
        <v>240.59,134.46</v>
      </c>
      <c r="N326" s="43" t="str">
        <f t="shared" si="59"/>
        <v>92.22,134.46</v>
      </c>
    </row>
    <row r="327" spans="1:14" ht="12.75">
      <c r="A327" s="3">
        <v>95</v>
      </c>
      <c r="B327" s="18">
        <f t="shared" si="50"/>
        <v>15.514983676005755</v>
      </c>
      <c r="C327" s="18">
        <f t="shared" si="48"/>
        <v>222.4771392500733</v>
      </c>
      <c r="D327" s="18">
        <f t="shared" si="51"/>
        <v>240.8757061332161</v>
      </c>
      <c r="E327" s="18">
        <f t="shared" si="49"/>
        <v>92.33107990421748</v>
      </c>
      <c r="F327" s="18">
        <f t="shared" si="52"/>
        <v>146.04508081212583</v>
      </c>
      <c r="G327" s="19">
        <f t="shared" si="53"/>
        <v>67007.55004858693</v>
      </c>
      <c r="H327" s="20">
        <f t="shared" si="54"/>
        <v>248.16215980843492</v>
      </c>
      <c r="I327" s="20">
        <f t="shared" si="55"/>
        <v>270.015179188932</v>
      </c>
      <c r="J327" s="20">
        <f t="shared" si="56"/>
        <v>670.0755004858693</v>
      </c>
      <c r="K327" s="3"/>
      <c r="L327" s="40" t="str">
        <f t="shared" si="57"/>
        <v>222.48,135.01</v>
      </c>
      <c r="M327" s="42" t="str">
        <f t="shared" si="58"/>
        <v>240.88,135.01</v>
      </c>
      <c r="N327" s="43" t="str">
        <f t="shared" si="59"/>
        <v>92.33,135.01</v>
      </c>
    </row>
    <row r="328" spans="1:14" ht="12.75">
      <c r="A328" s="3">
        <v>94</v>
      </c>
      <c r="B328" s="18">
        <f t="shared" si="50"/>
        <v>15.25398625735042</v>
      </c>
      <c r="C328" s="18">
        <f t="shared" si="48"/>
        <v>222.73813666872863</v>
      </c>
      <c r="D328" s="18">
        <f t="shared" si="51"/>
        <v>241.1582876952115</v>
      </c>
      <c r="E328" s="18">
        <f t="shared" si="49"/>
        <v>92.43939743112334</v>
      </c>
      <c r="F328" s="18">
        <f t="shared" si="52"/>
        <v>146.40645472116466</v>
      </c>
      <c r="G328" s="19">
        <f t="shared" si="53"/>
        <v>67339.5672405979</v>
      </c>
      <c r="H328" s="20">
        <f t="shared" si="54"/>
        <v>248.37879486224665</v>
      </c>
      <c r="I328" s="20">
        <f t="shared" si="55"/>
        <v>271.1164102311757</v>
      </c>
      <c r="J328" s="20">
        <f t="shared" si="56"/>
        <v>673.395672405979</v>
      </c>
      <c r="K328" s="3"/>
      <c r="L328" s="40" t="str">
        <f t="shared" si="57"/>
        <v>222.74,135.56</v>
      </c>
      <c r="M328" s="42" t="str">
        <f t="shared" si="58"/>
        <v>241.16,135.56</v>
      </c>
      <c r="N328" s="43" t="str">
        <f t="shared" si="59"/>
        <v>92.44,135.56</v>
      </c>
    </row>
    <row r="329" spans="1:14" ht="12.75">
      <c r="A329" s="3">
        <v>93</v>
      </c>
      <c r="B329" s="18">
        <f t="shared" si="50"/>
        <v>14.994870232953275</v>
      </c>
      <c r="C329" s="18">
        <f t="shared" si="48"/>
        <v>222.99725269312577</v>
      </c>
      <c r="D329" s="18">
        <f t="shared" si="51"/>
        <v>241.43883227411737</v>
      </c>
      <c r="E329" s="18">
        <f t="shared" si="49"/>
        <v>92.54693415347478</v>
      </c>
      <c r="F329" s="18">
        <f t="shared" si="52"/>
        <v>146.7678286302035</v>
      </c>
      <c r="G329" s="19">
        <f t="shared" si="53"/>
        <v>67672.40496070305</v>
      </c>
      <c r="H329" s="20">
        <f t="shared" si="54"/>
        <v>248.59386830694953</v>
      </c>
      <c r="I329" s="20">
        <f t="shared" si="55"/>
        <v>272.2207326415027</v>
      </c>
      <c r="J329" s="20">
        <f t="shared" si="56"/>
        <v>676.7240496070305</v>
      </c>
      <c r="K329" s="3"/>
      <c r="L329" s="40" t="str">
        <f t="shared" si="57"/>
        <v>223.00,136.11</v>
      </c>
      <c r="M329" s="42" t="str">
        <f t="shared" si="58"/>
        <v>241.44,136.11</v>
      </c>
      <c r="N329" s="43" t="str">
        <f t="shared" si="59"/>
        <v>92.55,136.11</v>
      </c>
    </row>
    <row r="330" spans="1:14" ht="12.75">
      <c r="A330" s="3">
        <v>92</v>
      </c>
      <c r="B330" s="18">
        <f t="shared" si="50"/>
        <v>14.737635348119724</v>
      </c>
      <c r="C330" s="18">
        <f t="shared" si="48"/>
        <v>223.2544875779593</v>
      </c>
      <c r="D330" s="18">
        <f t="shared" si="51"/>
        <v>241.71734014569122</v>
      </c>
      <c r="E330" s="18">
        <f t="shared" si="49"/>
        <v>92.65369017697353</v>
      </c>
      <c r="F330" s="18">
        <f t="shared" si="52"/>
        <v>147.12920253924233</v>
      </c>
      <c r="G330" s="19">
        <f t="shared" si="53"/>
        <v>68006.06320890237</v>
      </c>
      <c r="H330" s="20">
        <f t="shared" si="54"/>
        <v>248.80738035394702</v>
      </c>
      <c r="I330" s="20">
        <f t="shared" si="55"/>
        <v>273.3281589644113</v>
      </c>
      <c r="J330" s="20">
        <f t="shared" si="56"/>
        <v>680.0606320890237</v>
      </c>
      <c r="K330" s="3"/>
      <c r="L330" s="40" t="str">
        <f t="shared" si="57"/>
        <v>223.25,136.66</v>
      </c>
      <c r="M330" s="42" t="str">
        <f t="shared" si="58"/>
        <v>241.72,136.66</v>
      </c>
      <c r="N330" s="43" t="str">
        <f t="shared" si="59"/>
        <v>92.65,136.66</v>
      </c>
    </row>
    <row r="331" spans="1:14" ht="12.75">
      <c r="A331" s="3">
        <v>91</v>
      </c>
      <c r="B331" s="18">
        <f t="shared" si="50"/>
        <v>14.482281480896134</v>
      </c>
      <c r="C331" s="18">
        <f t="shared" si="48"/>
        <v>223.50984144518293</v>
      </c>
      <c r="D331" s="18">
        <f t="shared" si="51"/>
        <v>241.99381144197213</v>
      </c>
      <c r="E331" s="18">
        <f t="shared" si="49"/>
        <v>92.75966555223208</v>
      </c>
      <c r="F331" s="18">
        <f t="shared" si="52"/>
        <v>147.49057644828116</v>
      </c>
      <c r="G331" s="19">
        <f t="shared" si="53"/>
        <v>68340.54198519589</v>
      </c>
      <c r="H331" s="20">
        <f t="shared" si="54"/>
        <v>249.01933110446413</v>
      </c>
      <c r="I331" s="20">
        <f t="shared" si="55"/>
        <v>274.4387019356617</v>
      </c>
      <c r="J331" s="20">
        <f t="shared" si="56"/>
        <v>683.4054198519589</v>
      </c>
      <c r="K331" s="3"/>
      <c r="L331" s="40" t="str">
        <f t="shared" si="57"/>
        <v>223.51,137.22</v>
      </c>
      <c r="M331" s="42" t="str">
        <f t="shared" si="58"/>
        <v>241.99,137.22</v>
      </c>
      <c r="N331" s="43" t="str">
        <f t="shared" si="59"/>
        <v>92.76,137.22</v>
      </c>
    </row>
    <row r="332" spans="1:14" ht="12.75">
      <c r="A332" s="3">
        <v>90</v>
      </c>
      <c r="B332" s="18">
        <f t="shared" si="50"/>
        <v>14.228808644306923</v>
      </c>
      <c r="C332" s="18">
        <f t="shared" si="48"/>
        <v>223.76331428177213</v>
      </c>
      <c r="D332" s="18">
        <f t="shared" si="51"/>
        <v>242.26824614885854</v>
      </c>
      <c r="E332" s="18">
        <f t="shared" si="49"/>
        <v>92.86486027384507</v>
      </c>
      <c r="F332" s="18">
        <f t="shared" si="52"/>
        <v>147.85195035732</v>
      </c>
      <c r="G332" s="19">
        <f t="shared" si="53"/>
        <v>68675.84128958356</v>
      </c>
      <c r="H332" s="20">
        <f t="shared" si="54"/>
        <v>249.2297205476901</v>
      </c>
      <c r="I332" s="20">
        <f t="shared" si="55"/>
        <v>275.5523744867436</v>
      </c>
      <c r="J332" s="20">
        <f t="shared" si="56"/>
        <v>686.7584128958356</v>
      </c>
      <c r="K332" s="3"/>
      <c r="L332" s="40" t="str">
        <f t="shared" si="57"/>
        <v>223.76,137.78</v>
      </c>
      <c r="M332" s="42" t="str">
        <f t="shared" si="58"/>
        <v>242.27,137.78</v>
      </c>
      <c r="N332" s="43" t="str">
        <f t="shared" si="59"/>
        <v>92.86,137.78</v>
      </c>
    </row>
    <row r="333" spans="1:14" ht="12.75">
      <c r="A333" s="3">
        <v>89</v>
      </c>
      <c r="B333" s="18">
        <f t="shared" si="50"/>
        <v>13.977216988700391</v>
      </c>
      <c r="C333" s="18">
        <f t="shared" si="48"/>
        <v>224.01490593737867</v>
      </c>
      <c r="D333" s="18">
        <f t="shared" si="51"/>
        <v>242.54064410356852</v>
      </c>
      <c r="E333" s="18">
        <f t="shared" si="49"/>
        <v>92.96927427941591</v>
      </c>
      <c r="F333" s="18">
        <f t="shared" si="52"/>
        <v>148.21332426635882</v>
      </c>
      <c r="G333" s="19">
        <f t="shared" si="53"/>
        <v>69011.96112206542</v>
      </c>
      <c r="H333" s="20">
        <f t="shared" si="54"/>
        <v>249.4385485588318</v>
      </c>
      <c r="I333" s="20">
        <f t="shared" si="55"/>
        <v>276.66918974950846</v>
      </c>
      <c r="J333" s="20">
        <f t="shared" si="56"/>
        <v>690.1196112206542</v>
      </c>
      <c r="K333" s="3"/>
      <c r="L333" s="40" t="str">
        <f t="shared" si="57"/>
        <v>224.01,138.33</v>
      </c>
      <c r="M333" s="42" t="str">
        <f t="shared" si="58"/>
        <v>242.54,138.33</v>
      </c>
      <c r="N333" s="43" t="str">
        <f t="shared" si="59"/>
        <v>92.97,138.33</v>
      </c>
    </row>
    <row r="334" spans="1:14" ht="12.75">
      <c r="A334" s="3">
        <v>88</v>
      </c>
      <c r="B334" s="18">
        <f t="shared" si="50"/>
        <v>13.727506804207906</v>
      </c>
      <c r="C334" s="18">
        <f t="shared" si="48"/>
        <v>224.26461612187114</v>
      </c>
      <c r="D334" s="18">
        <f t="shared" si="51"/>
        <v>242.81100499197726</v>
      </c>
      <c r="E334" s="18">
        <f t="shared" si="49"/>
        <v>93.07290744853607</v>
      </c>
      <c r="F334" s="18">
        <f t="shared" si="52"/>
        <v>148.57469817539763</v>
      </c>
      <c r="G334" s="19">
        <f t="shared" si="53"/>
        <v>69348.90148264142</v>
      </c>
      <c r="H334" s="20">
        <f t="shared" si="54"/>
        <v>249.6458148970721</v>
      </c>
      <c r="I334" s="20">
        <f t="shared" si="55"/>
        <v>277.7891610609762</v>
      </c>
      <c r="J334" s="20">
        <f t="shared" si="56"/>
        <v>693.4890148264142</v>
      </c>
      <c r="K334" s="3"/>
      <c r="L334" s="40" t="str">
        <f t="shared" si="57"/>
        <v>224.26,138.89</v>
      </c>
      <c r="M334" s="42" t="str">
        <f t="shared" si="58"/>
        <v>242.81,138.89</v>
      </c>
      <c r="N334" s="43" t="str">
        <f t="shared" si="59"/>
        <v>93.07,138.89</v>
      </c>
    </row>
    <row r="335" spans="1:14" ht="12.75">
      <c r="A335" s="3">
        <v>87</v>
      </c>
      <c r="B335" s="18">
        <f t="shared" si="50"/>
        <v>13.479678523322505</v>
      </c>
      <c r="C335" s="18">
        <f t="shared" si="48"/>
        <v>224.51244440275656</v>
      </c>
      <c r="D335" s="18">
        <f t="shared" si="51"/>
        <v>243.07932834582508</v>
      </c>
      <c r="E335" s="18">
        <f t="shared" si="49"/>
        <v>93.17575960171499</v>
      </c>
      <c r="F335" s="18">
        <f t="shared" si="52"/>
        <v>148.93607208443646</v>
      </c>
      <c r="G335" s="19">
        <f t="shared" si="53"/>
        <v>69686.66237131163</v>
      </c>
      <c r="H335" s="20">
        <f t="shared" si="54"/>
        <v>249.85151920342994</v>
      </c>
      <c r="I335" s="20">
        <f t="shared" si="55"/>
        <v>278.9123019683243</v>
      </c>
      <c r="J335" s="20">
        <f t="shared" si="56"/>
        <v>696.8666237131163</v>
      </c>
      <c r="K335" s="3"/>
      <c r="L335" s="40" t="str">
        <f t="shared" si="57"/>
        <v>224.51,139.46</v>
      </c>
      <c r="M335" s="42" t="str">
        <f t="shared" si="58"/>
        <v>243.08,139.46</v>
      </c>
      <c r="N335" s="43" t="str">
        <f t="shared" si="59"/>
        <v>93.18,139.46</v>
      </c>
    </row>
    <row r="336" spans="1:14" ht="12.75">
      <c r="A336" s="3">
        <v>86</v>
      </c>
      <c r="B336" s="18">
        <f t="shared" si="50"/>
        <v>13.233732723602671</v>
      </c>
      <c r="C336" s="18">
        <f t="shared" si="48"/>
        <v>224.7583902024764</v>
      </c>
      <c r="D336" s="18">
        <f t="shared" si="51"/>
        <v>243.3456135397902</v>
      </c>
      <c r="E336" s="18">
        <f t="shared" si="49"/>
        <v>93.27783049925792</v>
      </c>
      <c r="F336" s="18">
        <f t="shared" si="52"/>
        <v>149.2974459934753</v>
      </c>
      <c r="G336" s="19">
        <f t="shared" si="53"/>
        <v>70025.24378807601</v>
      </c>
      <c r="H336" s="20">
        <f t="shared" si="54"/>
        <v>250.0556609985158</v>
      </c>
      <c r="I336" s="20">
        <f t="shared" si="55"/>
        <v>280.0386262340673</v>
      </c>
      <c r="J336" s="20">
        <f t="shared" si="56"/>
        <v>700.2524378807601</v>
      </c>
      <c r="K336" s="3"/>
      <c r="L336" s="40" t="str">
        <f t="shared" si="57"/>
        <v>224.76,140.02</v>
      </c>
      <c r="M336" s="42" t="str">
        <f t="shared" si="58"/>
        <v>243.35,140.02</v>
      </c>
      <c r="N336" s="43" t="str">
        <f t="shared" si="59"/>
        <v>93.28,140.02</v>
      </c>
    </row>
    <row r="337" spans="1:14" ht="12.75">
      <c r="A337" s="3">
        <v>85</v>
      </c>
      <c r="B337" s="18">
        <f t="shared" si="50"/>
        <v>12.989670130507335</v>
      </c>
      <c r="C337" s="18">
        <f t="shared" si="48"/>
        <v>225.0024527955717</v>
      </c>
      <c r="D337" s="18">
        <f t="shared" si="51"/>
        <v>243.6098597884192</v>
      </c>
      <c r="E337" s="18">
        <f t="shared" si="49"/>
        <v>93.3791198400894</v>
      </c>
      <c r="F337" s="18">
        <f t="shared" si="52"/>
        <v>149.65881990251413</v>
      </c>
      <c r="G337" s="19">
        <f t="shared" si="53"/>
        <v>70364.64573293457</v>
      </c>
      <c r="H337" s="20">
        <f t="shared" si="54"/>
        <v>250.25823968017878</v>
      </c>
      <c r="I337" s="20">
        <f t="shared" si="55"/>
        <v>281.16814784143816</v>
      </c>
      <c r="J337" s="20">
        <f t="shared" si="56"/>
        <v>703.6464573293457</v>
      </c>
      <c r="K337" s="3"/>
      <c r="L337" s="40" t="str">
        <f t="shared" si="57"/>
        <v>225.00,140.58</v>
      </c>
      <c r="M337" s="42" t="str">
        <f t="shared" si="58"/>
        <v>243.61,140.58</v>
      </c>
      <c r="N337" s="43" t="str">
        <f t="shared" si="59"/>
        <v>93.38,140.58</v>
      </c>
    </row>
    <row r="338" spans="1:14" ht="12.75">
      <c r="A338" s="3">
        <v>84</v>
      </c>
      <c r="B338" s="18">
        <f t="shared" si="50"/>
        <v>12.74749162036909</v>
      </c>
      <c r="C338" s="18">
        <f t="shared" si="48"/>
        <v>225.24463130570996</v>
      </c>
      <c r="D338" s="18">
        <f t="shared" si="51"/>
        <v>243.8720661429079</v>
      </c>
      <c r="E338" s="18">
        <f t="shared" si="49"/>
        <v>93.47962726051935</v>
      </c>
      <c r="F338" s="18">
        <f t="shared" si="52"/>
        <v>150.02019381155296</v>
      </c>
      <c r="G338" s="19">
        <f t="shared" si="53"/>
        <v>70704.86820588731</v>
      </c>
      <c r="H338" s="20">
        <f t="shared" si="54"/>
        <v>250.45925452103867</v>
      </c>
      <c r="I338" s="20">
        <f t="shared" si="55"/>
        <v>282.3008809999795</v>
      </c>
      <c r="J338" s="20">
        <f t="shared" si="56"/>
        <v>707.048682058873</v>
      </c>
      <c r="K338" s="3"/>
      <c r="L338" s="40" t="str">
        <f t="shared" si="57"/>
        <v>225.24,141.15</v>
      </c>
      <c r="M338" s="42" t="str">
        <f t="shared" si="58"/>
        <v>243.87,141.15</v>
      </c>
      <c r="N338" s="43" t="str">
        <f t="shared" si="59"/>
        <v>93.48,141.15</v>
      </c>
    </row>
    <row r="339" spans="1:14" ht="12.75">
      <c r="A339" s="3">
        <v>83</v>
      </c>
      <c r="B339" s="18">
        <f t="shared" si="50"/>
        <v>12.507198223512944</v>
      </c>
      <c r="C339" s="18">
        <f t="shared" si="48"/>
        <v>225.4849247025661</v>
      </c>
      <c r="D339" s="18">
        <f t="shared" si="51"/>
        <v>244.13223148772482</v>
      </c>
      <c r="E339" s="18">
        <f t="shared" si="49"/>
        <v>93.57935233294866</v>
      </c>
      <c r="F339" s="18">
        <f t="shared" si="52"/>
        <v>150.3815677205918</v>
      </c>
      <c r="G339" s="19">
        <f t="shared" si="53"/>
        <v>71045.91120693422</v>
      </c>
      <c r="H339" s="20">
        <f t="shared" si="54"/>
        <v>250.65870466589732</v>
      </c>
      <c r="I339" s="20">
        <f t="shared" si="55"/>
        <v>283.43684015135733</v>
      </c>
      <c r="J339" s="20">
        <f t="shared" si="56"/>
        <v>710.4591120693423</v>
      </c>
      <c r="K339" s="3"/>
      <c r="L339" s="40" t="str">
        <f t="shared" si="57"/>
        <v>225.48,141.72</v>
      </c>
      <c r="M339" s="42" t="str">
        <f t="shared" si="58"/>
        <v>244.13,141.72</v>
      </c>
      <c r="N339" s="43" t="str">
        <f t="shared" si="59"/>
        <v>93.58,141.72</v>
      </c>
    </row>
    <row r="340" spans="1:14" ht="12.75">
      <c r="A340" s="3">
        <v>82</v>
      </c>
      <c r="B340" s="18">
        <f t="shared" si="50"/>
        <v>12.26879112752745</v>
      </c>
      <c r="C340" s="18">
        <f t="shared" si="48"/>
        <v>225.7233317985516</v>
      </c>
      <c r="D340" s="18">
        <f t="shared" si="51"/>
        <v>244.39035453706936</v>
      </c>
      <c r="E340" s="18">
        <f t="shared" si="49"/>
        <v>93.67829456451173</v>
      </c>
      <c r="F340" s="18">
        <f t="shared" si="52"/>
        <v>150.74294162963062</v>
      </c>
      <c r="G340" s="19">
        <f t="shared" si="53"/>
        <v>71387.77473607533</v>
      </c>
      <c r="H340" s="20">
        <f t="shared" si="54"/>
        <v>250.85658912902346</v>
      </c>
      <c r="I340" s="20">
        <f t="shared" si="55"/>
        <v>284.5760399754074</v>
      </c>
      <c r="J340" s="20">
        <f t="shared" si="56"/>
        <v>713.8777473607532</v>
      </c>
      <c r="K340" s="3"/>
      <c r="L340" s="40" t="str">
        <f t="shared" si="57"/>
        <v>225.72,142.29</v>
      </c>
      <c r="M340" s="42" t="str">
        <f t="shared" si="58"/>
        <v>244.39,142.29</v>
      </c>
      <c r="N340" s="43" t="str">
        <f t="shared" si="59"/>
        <v>93.68,142.29</v>
      </c>
    </row>
    <row r="341" spans="1:14" ht="12.75">
      <c r="A341" s="3">
        <v>81</v>
      </c>
      <c r="B341" s="18">
        <f t="shared" si="50"/>
        <v>12.032271680697491</v>
      </c>
      <c r="C341" s="18">
        <f t="shared" si="48"/>
        <v>225.95985124538157</v>
      </c>
      <c r="D341" s="18">
        <f t="shared" si="51"/>
        <v>244.64643383115524</v>
      </c>
      <c r="E341" s="18">
        <f t="shared" si="49"/>
        <v>93.77645339565174</v>
      </c>
      <c r="F341" s="18">
        <f t="shared" si="52"/>
        <v>151.10431553866945</v>
      </c>
      <c r="G341" s="19">
        <f t="shared" si="53"/>
        <v>71730.4587933106</v>
      </c>
      <c r="H341" s="20">
        <f t="shared" si="54"/>
        <v>251.05290679130346</v>
      </c>
      <c r="I341" s="20">
        <f t="shared" si="55"/>
        <v>285.71849539642676</v>
      </c>
      <c r="J341" s="20">
        <f t="shared" si="56"/>
        <v>717.304587933106</v>
      </c>
      <c r="K341" s="3"/>
      <c r="L341" s="40" t="str">
        <f t="shared" si="57"/>
        <v>225.96,142.86</v>
      </c>
      <c r="M341" s="42" t="str">
        <f t="shared" si="58"/>
        <v>244.65,142.86</v>
      </c>
      <c r="N341" s="43" t="str">
        <f t="shared" si="59"/>
        <v>93.78,142.86</v>
      </c>
    </row>
    <row r="342" spans="1:14" ht="12.75">
      <c r="A342" s="3">
        <v>80</v>
      </c>
      <c r="B342" s="18">
        <f t="shared" si="50"/>
        <v>11.797641395606334</v>
      </c>
      <c r="C342" s="18">
        <f t="shared" si="48"/>
        <v>226.19448153047273</v>
      </c>
      <c r="D342" s="18">
        <f t="shared" si="51"/>
        <v>244.90046773231055</v>
      </c>
      <c r="E342" s="18">
        <f t="shared" si="49"/>
        <v>93.87382819862576</v>
      </c>
      <c r="F342" s="18">
        <f t="shared" si="52"/>
        <v>151.4656894477083</v>
      </c>
      <c r="G342" s="19">
        <f t="shared" si="53"/>
        <v>72073.96337864004</v>
      </c>
      <c r="H342" s="20">
        <f t="shared" si="54"/>
        <v>251.2476563972515</v>
      </c>
      <c r="I342" s="20">
        <f t="shared" si="55"/>
        <v>286.8642215897242</v>
      </c>
      <c r="J342" s="20">
        <f t="shared" si="56"/>
        <v>720.7396337864004</v>
      </c>
      <c r="K342" s="3"/>
      <c r="L342" s="40" t="str">
        <f t="shared" si="57"/>
        <v>226.19,143.43</v>
      </c>
      <c r="M342" s="42" t="str">
        <f t="shared" si="58"/>
        <v>244.90,143.43</v>
      </c>
      <c r="N342" s="43" t="str">
        <f t="shared" si="59"/>
        <v>93.87,143.43</v>
      </c>
    </row>
    <row r="343" spans="1:14" ht="12.75">
      <c r="A343" s="3">
        <v>79</v>
      </c>
      <c r="B343" s="18">
        <f t="shared" si="50"/>
        <v>11.564901952917197</v>
      </c>
      <c r="C343" s="18">
        <f aca="true" t="shared" si="60" ref="C343:C406">$I$12-B343</f>
        <v>226.42722097316187</v>
      </c>
      <c r="D343" s="18">
        <f t="shared" si="51"/>
        <v>245.15245442088343</v>
      </c>
      <c r="E343" s="18">
        <f aca="true" t="shared" si="61" ref="E343:E406">($H$422-$H$23)/2/$I$12*C343</f>
        <v>93.97041827593542</v>
      </c>
      <c r="F343" s="18">
        <f t="shared" si="52"/>
        <v>151.82706335674712</v>
      </c>
      <c r="G343" s="19">
        <f t="shared" si="53"/>
        <v>72418.28849206366</v>
      </c>
      <c r="H343" s="20">
        <f t="shared" si="54"/>
        <v>251.4408365518708</v>
      </c>
      <c r="I343" s="20">
        <f t="shared" si="55"/>
        <v>288.0132339884424</v>
      </c>
      <c r="J343" s="20">
        <f t="shared" si="56"/>
        <v>724.1828849206365</v>
      </c>
      <c r="K343" s="3"/>
      <c r="L343" s="40" t="str">
        <f t="shared" si="57"/>
        <v>226.43,144.01</v>
      </c>
      <c r="M343" s="42" t="str">
        <f t="shared" si="58"/>
        <v>245.15,144.01</v>
      </c>
      <c r="N343" s="43" t="str">
        <f t="shared" si="59"/>
        <v>93.97,144.01</v>
      </c>
    </row>
    <row r="344" spans="1:14" ht="12.75">
      <c r="A344" s="3">
        <v>78</v>
      </c>
      <c r="B344" s="18">
        <f aca="true" t="shared" si="62" ref="B344:B407">$I$9*LN(($I$9+SQRT(($I$9*$I$9)-(F344*F344)))/F344)-SQRT(($I$9*$I$9)-(F344*F344))</f>
        <v>11.334055205343759</v>
      </c>
      <c r="C344" s="18">
        <f t="shared" si="60"/>
        <v>226.6580677207353</v>
      </c>
      <c r="D344" s="18">
        <f aca="true" t="shared" si="63" ref="D344:D407">C344*$I$14/100</f>
        <v>245.40239189094322</v>
      </c>
      <c r="E344" s="18">
        <f t="shared" si="61"/>
        <v>94.06622285867896</v>
      </c>
      <c r="F344" s="18">
        <f aca="true" t="shared" si="64" ref="F344:F407">$I$9-($I$9-$I$8)/400*A344</f>
        <v>152.18843726578595</v>
      </c>
      <c r="G344" s="19">
        <f aca="true" t="shared" si="65" ref="G344:G407">F344^2*PI()</f>
        <v>72763.43413358145</v>
      </c>
      <c r="H344" s="20">
        <f aca="true" t="shared" si="66" ref="H344:H407">2*(TAN($I$13*PI()/180)*C344+$H$23/2)</f>
        <v>251.63244571735788</v>
      </c>
      <c r="I344" s="20">
        <f aca="true" t="shared" si="67" ref="I344:I407">G344/H344</f>
        <v>289.16554829066763</v>
      </c>
      <c r="J344" s="20">
        <f aca="true" t="shared" si="68" ref="J344:J407">I344*H344/100</f>
        <v>727.6343413358145</v>
      </c>
      <c r="K344" s="3"/>
      <c r="L344" s="40" t="str">
        <f aca="true" t="shared" si="69" ref="L344:L407">CONCATENATE((SUBSTITUTE(TEXT(C344,"#.##0,00"),",",".")),",",(SUBSTITUTE(TEXT(I344/2,"#.##0,00"),",",".")))</f>
        <v>226.66,144.58</v>
      </c>
      <c r="M344" s="42" t="str">
        <f aca="true" t="shared" si="70" ref="M344:M407">CONCATENATE((SUBSTITUTE(TEXT(D344,"#.##0,00"),",",".")),",",(SUBSTITUTE(TEXT(I344/2,"#.##0,00"),",",".")))</f>
        <v>245.40,144.58</v>
      </c>
      <c r="N344" s="43" t="str">
        <f aca="true" t="shared" si="71" ref="N344:N407">CONCATENATE((SUBSTITUTE(TEXT(E344,"#.##0,00"),",",".")),",",(SUBSTITUTE(TEXT(I344/2,"#.##0,00"),",",".")))</f>
        <v>94.07,144.58</v>
      </c>
    </row>
    <row r="345" spans="1:14" ht="12.75">
      <c r="A345" s="3">
        <v>77</v>
      </c>
      <c r="B345" s="18">
        <f t="shared" si="62"/>
        <v>11.105103181820198</v>
      </c>
      <c r="C345" s="18">
        <f t="shared" si="60"/>
        <v>226.88701974425885</v>
      </c>
      <c r="D345" s="18">
        <f t="shared" si="63"/>
        <v>245.6502779457656</v>
      </c>
      <c r="E345" s="18">
        <f t="shared" si="61"/>
        <v>94.16124110482075</v>
      </c>
      <c r="F345" s="18">
        <f t="shared" si="64"/>
        <v>152.54981117482478</v>
      </c>
      <c r="G345" s="19">
        <f t="shared" si="65"/>
        <v>73109.40030319344</v>
      </c>
      <c r="H345" s="20">
        <f t="shared" si="66"/>
        <v>251.82248220964146</v>
      </c>
      <c r="I345" s="20">
        <f t="shared" si="67"/>
        <v>290.32118046684207</v>
      </c>
      <c r="J345" s="20">
        <f t="shared" si="68"/>
        <v>731.0940030319344</v>
      </c>
      <c r="K345" s="3"/>
      <c r="L345" s="40" t="str">
        <f t="shared" si="69"/>
        <v>226.89,145.16</v>
      </c>
      <c r="M345" s="42" t="str">
        <f t="shared" si="70"/>
        <v>245.65,145.16</v>
      </c>
      <c r="N345" s="43" t="str">
        <f t="shared" si="71"/>
        <v>94.16,145.16</v>
      </c>
    </row>
    <row r="346" spans="1:14" ht="12.75">
      <c r="A346" s="3">
        <v>76</v>
      </c>
      <c r="B346" s="18">
        <f t="shared" si="62"/>
        <v>10.878048091882832</v>
      </c>
      <c r="C346" s="18">
        <f t="shared" si="60"/>
        <v>227.11407483419623</v>
      </c>
      <c r="D346" s="18">
        <f t="shared" si="63"/>
        <v>245.89611019308848</v>
      </c>
      <c r="E346" s="18">
        <f t="shared" si="61"/>
        <v>94.25547209737277</v>
      </c>
      <c r="F346" s="18">
        <f t="shared" si="64"/>
        <v>152.91118508386361</v>
      </c>
      <c r="G346" s="19">
        <f t="shared" si="65"/>
        <v>73456.1870008996</v>
      </c>
      <c r="H346" s="20">
        <f t="shared" si="66"/>
        <v>252.01094419474552</v>
      </c>
      <c r="I346" s="20">
        <f t="shared" si="67"/>
        <v>291.48014676749574</v>
      </c>
      <c r="J346" s="20">
        <f t="shared" si="68"/>
        <v>734.561870008996</v>
      </c>
      <c r="K346" s="3"/>
      <c r="L346" s="40" t="str">
        <f t="shared" si="69"/>
        <v>227.11,145.74</v>
      </c>
      <c r="M346" s="42" t="str">
        <f t="shared" si="70"/>
        <v>245.90,145.74</v>
      </c>
      <c r="N346" s="43" t="str">
        <f t="shared" si="71"/>
        <v>94.26,145.74</v>
      </c>
    </row>
    <row r="347" spans="1:14" ht="12.75">
      <c r="A347" s="3">
        <v>75</v>
      </c>
      <c r="B347" s="18">
        <f t="shared" si="62"/>
        <v>10.652892330275165</v>
      </c>
      <c r="C347" s="18">
        <f t="shared" si="60"/>
        <v>227.33923059580388</v>
      </c>
      <c r="D347" s="18">
        <f t="shared" si="63"/>
        <v>246.13988604012616</v>
      </c>
      <c r="E347" s="18">
        <f t="shared" si="61"/>
        <v>94.34891484248342</v>
      </c>
      <c r="F347" s="18">
        <f t="shared" si="64"/>
        <v>153.27255899290242</v>
      </c>
      <c r="G347" s="19">
        <f t="shared" si="65"/>
        <v>73803.7942266999</v>
      </c>
      <c r="H347" s="20">
        <f t="shared" si="66"/>
        <v>252.19782968496682</v>
      </c>
      <c r="I347" s="20">
        <f t="shared" si="67"/>
        <v>292.64246373131755</v>
      </c>
      <c r="J347" s="20">
        <f t="shared" si="68"/>
        <v>738.037942266999</v>
      </c>
      <c r="K347" s="3"/>
      <c r="L347" s="40" t="str">
        <f t="shared" si="69"/>
        <v>227.34,146.32</v>
      </c>
      <c r="M347" s="42" t="str">
        <f t="shared" si="70"/>
        <v>246.14,146.32</v>
      </c>
      <c r="N347" s="43" t="str">
        <f t="shared" si="71"/>
        <v>94.35,146.32</v>
      </c>
    </row>
    <row r="348" spans="1:14" ht="12.75">
      <c r="A348" s="3">
        <v>74</v>
      </c>
      <c r="B348" s="18">
        <f t="shared" si="62"/>
        <v>10.429638481789468</v>
      </c>
      <c r="C348" s="18">
        <f t="shared" si="60"/>
        <v>227.56248444428957</v>
      </c>
      <c r="D348" s="18">
        <f t="shared" si="63"/>
        <v>246.38160268832746</v>
      </c>
      <c r="E348" s="18">
        <f t="shared" si="61"/>
        <v>94.44156826742828</v>
      </c>
      <c r="F348" s="18">
        <f t="shared" si="64"/>
        <v>153.63393290194125</v>
      </c>
      <c r="G348" s="19">
        <f t="shared" si="65"/>
        <v>74152.2219805944</v>
      </c>
      <c r="H348" s="20">
        <f t="shared" si="66"/>
        <v>252.38313653485653</v>
      </c>
      <c r="I348" s="20">
        <f t="shared" si="67"/>
        <v>293.80814819358295</v>
      </c>
      <c r="J348" s="20">
        <f t="shared" si="68"/>
        <v>741.522219805944</v>
      </c>
      <c r="K348" s="3"/>
      <c r="L348" s="40" t="str">
        <f t="shared" si="69"/>
        <v>227.56,146.90</v>
      </c>
      <c r="M348" s="42" t="str">
        <f t="shared" si="70"/>
        <v>246.38,146.90</v>
      </c>
      <c r="N348" s="43" t="str">
        <f t="shared" si="71"/>
        <v>94.44,146.90</v>
      </c>
    </row>
    <row r="349" spans="1:14" ht="12.75">
      <c r="A349" s="3">
        <v>73</v>
      </c>
      <c r="B349" s="18">
        <f t="shared" si="62"/>
        <v>10.208289326359647</v>
      </c>
      <c r="C349" s="18">
        <f t="shared" si="60"/>
        <v>227.7838335997194</v>
      </c>
      <c r="D349" s="18">
        <f t="shared" si="63"/>
        <v>246.62125712786167</v>
      </c>
      <c r="E349" s="18">
        <f t="shared" si="61"/>
        <v>94.53343121849649</v>
      </c>
      <c r="F349" s="18">
        <f t="shared" si="64"/>
        <v>153.99530681098008</v>
      </c>
      <c r="G349" s="19">
        <f t="shared" si="65"/>
        <v>74501.47026258308</v>
      </c>
      <c r="H349" s="20">
        <f t="shared" si="66"/>
        <v>252.56686243699295</v>
      </c>
      <c r="I349" s="20">
        <f t="shared" si="67"/>
        <v>294.97721729495976</v>
      </c>
      <c r="J349" s="20">
        <f t="shared" si="68"/>
        <v>745.0147026258309</v>
      </c>
      <c r="K349" s="3"/>
      <c r="L349" s="40" t="str">
        <f t="shared" si="69"/>
        <v>227.78,147.49</v>
      </c>
      <c r="M349" s="42" t="str">
        <f t="shared" si="70"/>
        <v>246.62,147.49</v>
      </c>
      <c r="N349" s="43" t="str">
        <f t="shared" si="71"/>
        <v>94.53,147.49</v>
      </c>
    </row>
    <row r="350" spans="1:14" ht="12.75">
      <c r="A350" s="3">
        <v>72</v>
      </c>
      <c r="B350" s="18">
        <f t="shared" si="62"/>
        <v>9.988847844419865</v>
      </c>
      <c r="C350" s="18">
        <f t="shared" si="60"/>
        <v>228.00327508165918</v>
      </c>
      <c r="D350" s="18">
        <f t="shared" si="63"/>
        <v>246.85884613181662</v>
      </c>
      <c r="E350" s="18">
        <f t="shared" si="61"/>
        <v>94.62450245876674</v>
      </c>
      <c r="F350" s="18">
        <f t="shared" si="64"/>
        <v>154.35668072001891</v>
      </c>
      <c r="G350" s="19">
        <f t="shared" si="65"/>
        <v>74851.53907266595</v>
      </c>
      <c r="H350" s="20">
        <f t="shared" si="66"/>
        <v>252.74900491753345</v>
      </c>
      <c r="I350" s="20">
        <f t="shared" si="67"/>
        <v>296.1496884907159</v>
      </c>
      <c r="J350" s="20">
        <f t="shared" si="68"/>
        <v>748.5153907266596</v>
      </c>
      <c r="K350" s="3"/>
      <c r="L350" s="40" t="str">
        <f t="shared" si="69"/>
        <v>228.00,148.07</v>
      </c>
      <c r="M350" s="42" t="str">
        <f t="shared" si="70"/>
        <v>246.86,148.07</v>
      </c>
      <c r="N350" s="43" t="str">
        <f t="shared" si="71"/>
        <v>94.62,148.07</v>
      </c>
    </row>
    <row r="351" spans="1:14" ht="12.75">
      <c r="A351" s="3">
        <v>71</v>
      </c>
      <c r="B351" s="18">
        <f t="shared" si="62"/>
        <v>9.771317222546287</v>
      </c>
      <c r="C351" s="18">
        <f t="shared" si="60"/>
        <v>228.22080570353276</v>
      </c>
      <c r="D351" s="18">
        <f t="shared" si="63"/>
        <v>247.09436625009042</v>
      </c>
      <c r="E351" s="18">
        <f t="shared" si="61"/>
        <v>94.71478066576601</v>
      </c>
      <c r="F351" s="18">
        <f t="shared" si="64"/>
        <v>154.71805462905775</v>
      </c>
      <c r="G351" s="19">
        <f t="shared" si="65"/>
        <v>75202.42841084299</v>
      </c>
      <c r="H351" s="20">
        <f t="shared" si="66"/>
        <v>252.929561331532</v>
      </c>
      <c r="I351" s="20">
        <f t="shared" si="67"/>
        <v>297.32557956035055</v>
      </c>
      <c r="J351" s="20">
        <f t="shared" si="68"/>
        <v>752.0242841084298</v>
      </c>
      <c r="K351" s="3"/>
      <c r="L351" s="40" t="str">
        <f t="shared" si="69"/>
        <v>228.22,148.66</v>
      </c>
      <c r="M351" s="42" t="str">
        <f t="shared" si="70"/>
        <v>247.09,148.66</v>
      </c>
      <c r="N351" s="43" t="str">
        <f t="shared" si="71"/>
        <v>94.71,148.66</v>
      </c>
    </row>
    <row r="352" spans="1:14" ht="12.75">
      <c r="A352" s="3">
        <v>70</v>
      </c>
      <c r="B352" s="18">
        <f t="shared" si="62"/>
        <v>9.555700859398911</v>
      </c>
      <c r="C352" s="18">
        <f t="shared" si="60"/>
        <v>228.43642206668014</v>
      </c>
      <c r="D352" s="18">
        <f t="shared" si="63"/>
        <v>247.32781380295842</v>
      </c>
      <c r="E352" s="18">
        <f t="shared" si="61"/>
        <v>94.80426442900354</v>
      </c>
      <c r="F352" s="18">
        <f t="shared" si="64"/>
        <v>155.07942853809658</v>
      </c>
      <c r="G352" s="19">
        <f t="shared" si="65"/>
        <v>75554.13827711421</v>
      </c>
      <c r="H352" s="20">
        <f t="shared" si="66"/>
        <v>253.10852885800705</v>
      </c>
      <c r="I352" s="20">
        <f t="shared" si="67"/>
        <v>298.5049086176776</v>
      </c>
      <c r="J352" s="20">
        <f t="shared" si="68"/>
        <v>755.5413827711421</v>
      </c>
      <c r="K352" s="3"/>
      <c r="L352" s="40" t="str">
        <f t="shared" si="69"/>
        <v>228.44,149.25</v>
      </c>
      <c r="M352" s="42" t="str">
        <f t="shared" si="70"/>
        <v>247.33,149.25</v>
      </c>
      <c r="N352" s="43" t="str">
        <f t="shared" si="71"/>
        <v>94.80,149.25</v>
      </c>
    </row>
    <row r="353" spans="1:14" ht="12.75">
      <c r="A353" s="3">
        <v>69</v>
      </c>
      <c r="B353" s="18">
        <f t="shared" si="62"/>
        <v>9.342002371982915</v>
      </c>
      <c r="C353" s="18">
        <f t="shared" si="60"/>
        <v>228.65012055409613</v>
      </c>
      <c r="D353" s="18">
        <f t="shared" si="63"/>
        <v>247.55918487429383</v>
      </c>
      <c r="E353" s="18">
        <f t="shared" si="61"/>
        <v>94.89295224737232</v>
      </c>
      <c r="F353" s="18">
        <f t="shared" si="64"/>
        <v>155.4408024471354</v>
      </c>
      <c r="G353" s="19">
        <f t="shared" si="65"/>
        <v>75906.6686714796</v>
      </c>
      <c r="H353" s="20">
        <f t="shared" si="66"/>
        <v>253.2859044947446</v>
      </c>
      <c r="I353" s="20">
        <f t="shared" si="67"/>
        <v>299.68769412138596</v>
      </c>
      <c r="J353" s="20">
        <f t="shared" si="68"/>
        <v>759.066686714796</v>
      </c>
      <c r="K353" s="3"/>
      <c r="L353" s="40" t="str">
        <f t="shared" si="69"/>
        <v>228.65,149.84</v>
      </c>
      <c r="M353" s="42" t="str">
        <f t="shared" si="70"/>
        <v>247.56,149.84</v>
      </c>
      <c r="N353" s="43" t="str">
        <f t="shared" si="71"/>
        <v>94.89,149.84</v>
      </c>
    </row>
    <row r="354" spans="1:14" ht="12.75">
      <c r="A354" s="3">
        <v>68</v>
      </c>
      <c r="B354" s="18">
        <f t="shared" si="62"/>
        <v>9.130225602250462</v>
      </c>
      <c r="C354" s="18">
        <f t="shared" si="60"/>
        <v>228.8618973238286</v>
      </c>
      <c r="D354" s="18">
        <f t="shared" si="63"/>
        <v>247.78847530442013</v>
      </c>
      <c r="E354" s="18">
        <f t="shared" si="61"/>
        <v>94.98084252640925</v>
      </c>
      <c r="F354" s="18">
        <f t="shared" si="64"/>
        <v>155.80217635617424</v>
      </c>
      <c r="G354" s="19">
        <f t="shared" si="65"/>
        <v>76260.01959393916</v>
      </c>
      <c r="H354" s="20">
        <f t="shared" si="66"/>
        <v>253.46168505281847</v>
      </c>
      <c r="I354" s="20">
        <f t="shared" si="67"/>
        <v>300.87395488611014</v>
      </c>
      <c r="J354" s="20">
        <f t="shared" si="68"/>
        <v>762.6001959393916</v>
      </c>
      <c r="K354" s="3"/>
      <c r="L354" s="40" t="str">
        <f t="shared" si="69"/>
        <v>228.86,150.44</v>
      </c>
      <c r="M354" s="42" t="str">
        <f t="shared" si="70"/>
        <v>247.79,150.44</v>
      </c>
      <c r="N354" s="43" t="str">
        <f t="shared" si="71"/>
        <v>94.98,150.44</v>
      </c>
    </row>
    <row r="355" spans="1:14" ht="12.75">
      <c r="A355" s="3">
        <v>67</v>
      </c>
      <c r="B355" s="18">
        <f t="shared" si="62"/>
        <v>8.920374624064621</v>
      </c>
      <c r="C355" s="18">
        <f t="shared" si="60"/>
        <v>229.07174830201444</v>
      </c>
      <c r="D355" s="18">
        <f t="shared" si="63"/>
        <v>248.01568068257112</v>
      </c>
      <c r="E355" s="18">
        <f t="shared" si="61"/>
        <v>95.06793357540496</v>
      </c>
      <c r="F355" s="18">
        <f t="shared" si="64"/>
        <v>156.16355026521308</v>
      </c>
      <c r="G355" s="19">
        <f t="shared" si="65"/>
        <v>76614.19104449291</v>
      </c>
      <c r="H355" s="20">
        <f t="shared" si="66"/>
        <v>253.6358671508099</v>
      </c>
      <c r="I355" s="20">
        <f t="shared" si="67"/>
        <v>302.06371009404086</v>
      </c>
      <c r="J355" s="20">
        <f t="shared" si="68"/>
        <v>766.1419104449291</v>
      </c>
      <c r="K355" s="3"/>
      <c r="L355" s="40" t="str">
        <f t="shared" si="69"/>
        <v>229.07,151.03</v>
      </c>
      <c r="M355" s="42" t="str">
        <f t="shared" si="70"/>
        <v>248.02,151.03</v>
      </c>
      <c r="N355" s="43" t="str">
        <f t="shared" si="71"/>
        <v>95.07,151.03</v>
      </c>
    </row>
    <row r="356" spans="1:14" ht="12.75">
      <c r="A356" s="3">
        <v>66</v>
      </c>
      <c r="B356" s="18">
        <f t="shared" si="62"/>
        <v>8.712453750550353</v>
      </c>
      <c r="C356" s="18">
        <f t="shared" si="60"/>
        <v>229.27966917552868</v>
      </c>
      <c r="D356" s="18">
        <f t="shared" si="63"/>
        <v>248.240796338932</v>
      </c>
      <c r="E356" s="18">
        <f t="shared" si="61"/>
        <v>95.15422360435315</v>
      </c>
      <c r="F356" s="18">
        <f t="shared" si="64"/>
        <v>156.5249241742519</v>
      </c>
      <c r="G356" s="19">
        <f t="shared" si="65"/>
        <v>76969.18302314082</v>
      </c>
      <c r="H356" s="20">
        <f t="shared" si="66"/>
        <v>253.80844720870627</v>
      </c>
      <c r="I356" s="20">
        <f t="shared" si="67"/>
        <v>303.25697930711186</v>
      </c>
      <c r="J356" s="20">
        <f t="shared" si="68"/>
        <v>769.6918302314083</v>
      </c>
      <c r="K356" s="3"/>
      <c r="L356" s="40" t="str">
        <f t="shared" si="69"/>
        <v>229.28,151.63</v>
      </c>
      <c r="M356" s="42" t="str">
        <f t="shared" si="70"/>
        <v>248.24,151.63</v>
      </c>
      <c r="N356" s="43" t="str">
        <f t="shared" si="71"/>
        <v>95.15,151.63</v>
      </c>
    </row>
    <row r="357" spans="1:14" ht="12.75">
      <c r="A357" s="3">
        <v>65</v>
      </c>
      <c r="B357" s="18">
        <f t="shared" si="62"/>
        <v>8.506467541858427</v>
      </c>
      <c r="C357" s="18">
        <f t="shared" si="60"/>
        <v>229.48565538422062</v>
      </c>
      <c r="D357" s="18">
        <f t="shared" si="63"/>
        <v>248.4638173362337</v>
      </c>
      <c r="E357" s="18">
        <f t="shared" si="61"/>
        <v>95.2397107207284</v>
      </c>
      <c r="F357" s="18">
        <f t="shared" si="64"/>
        <v>156.88629808329074</v>
      </c>
      <c r="G357" s="19">
        <f t="shared" si="65"/>
        <v>77324.99552988292</v>
      </c>
      <c r="H357" s="20">
        <f t="shared" si="66"/>
        <v>253.97942144145676</v>
      </c>
      <c r="I357" s="20">
        <f t="shared" si="67"/>
        <v>304.45378247980074</v>
      </c>
      <c r="J357" s="20">
        <f t="shared" si="68"/>
        <v>773.2499552988291</v>
      </c>
      <c r="K357" s="3"/>
      <c r="L357" s="40" t="str">
        <f t="shared" si="69"/>
        <v>229.49,152.23</v>
      </c>
      <c r="M357" s="42" t="str">
        <f t="shared" si="70"/>
        <v>248.46,152.23</v>
      </c>
      <c r="N357" s="43" t="str">
        <f t="shared" si="71"/>
        <v>95.24,152.23</v>
      </c>
    </row>
    <row r="358" spans="1:14" ht="12.75">
      <c r="A358" s="3">
        <v>64</v>
      </c>
      <c r="B358" s="18">
        <f t="shared" si="62"/>
        <v>8.302420813370304</v>
      </c>
      <c r="C358" s="18">
        <f t="shared" si="60"/>
        <v>229.68970211270874</v>
      </c>
      <c r="D358" s="18">
        <f t="shared" si="63"/>
        <v>248.6847384608689</v>
      </c>
      <c r="E358" s="18">
        <f t="shared" si="61"/>
        <v>95.32439292608098</v>
      </c>
      <c r="F358" s="18">
        <f t="shared" si="64"/>
        <v>157.24767199232957</v>
      </c>
      <c r="G358" s="19">
        <f t="shared" si="65"/>
        <v>77681.6285647192</v>
      </c>
      <c r="H358" s="20">
        <f t="shared" si="66"/>
        <v>254.14878585216195</v>
      </c>
      <c r="I358" s="20">
        <f t="shared" si="67"/>
        <v>305.65413997258486</v>
      </c>
      <c r="J358" s="20">
        <f t="shared" si="68"/>
        <v>776.816285647192</v>
      </c>
      <c r="K358" s="3"/>
      <c r="L358" s="40" t="str">
        <f t="shared" si="69"/>
        <v>229.69,152.83</v>
      </c>
      <c r="M358" s="42" t="str">
        <f t="shared" si="70"/>
        <v>248.68,152.83</v>
      </c>
      <c r="N358" s="43" t="str">
        <f t="shared" si="71"/>
        <v>95.32,152.83</v>
      </c>
    </row>
    <row r="359" spans="1:14" ht="12.75">
      <c r="A359" s="3">
        <v>63</v>
      </c>
      <c r="B359" s="18">
        <f t="shared" si="62"/>
        <v>8.100318644376003</v>
      </c>
      <c r="C359" s="18">
        <f t="shared" si="60"/>
        <v>229.89180428170306</v>
      </c>
      <c r="D359" s="18">
        <f t="shared" si="63"/>
        <v>248.90355421349702</v>
      </c>
      <c r="E359" s="18">
        <f t="shared" si="61"/>
        <v>95.40826811243555</v>
      </c>
      <c r="F359" s="18">
        <f t="shared" si="64"/>
        <v>157.6090459013684</v>
      </c>
      <c r="G359" s="19">
        <f t="shared" si="65"/>
        <v>78039.08212764964</v>
      </c>
      <c r="H359" s="20">
        <f t="shared" si="66"/>
        <v>254.31653622487107</v>
      </c>
      <c r="I359" s="20">
        <f t="shared" si="67"/>
        <v>306.85807256609587</v>
      </c>
      <c r="J359" s="20">
        <f t="shared" si="68"/>
        <v>780.3908212764965</v>
      </c>
      <c r="K359" s="3"/>
      <c r="L359" s="40" t="str">
        <f t="shared" si="69"/>
        <v>229.89,153.43</v>
      </c>
      <c r="M359" s="42" t="str">
        <f t="shared" si="70"/>
        <v>248.90,153.43</v>
      </c>
      <c r="N359" s="43" t="str">
        <f t="shared" si="71"/>
        <v>95.41,153.43</v>
      </c>
    </row>
    <row r="360" spans="1:14" ht="12.75">
      <c r="A360" s="3">
        <v>62</v>
      </c>
      <c r="B360" s="18">
        <f t="shared" si="62"/>
        <v>7.9001663872571015</v>
      </c>
      <c r="C360" s="18">
        <f t="shared" si="60"/>
        <v>230.09195653882193</v>
      </c>
      <c r="D360" s="18">
        <f t="shared" si="63"/>
        <v>249.12025879910155</v>
      </c>
      <c r="E360" s="18">
        <f t="shared" si="61"/>
        <v>95.49133405847991</v>
      </c>
      <c r="F360" s="18">
        <f t="shared" si="64"/>
        <v>157.97041981040724</v>
      </c>
      <c r="G360" s="19">
        <f t="shared" si="65"/>
        <v>78397.35621867428</v>
      </c>
      <c r="H360" s="20">
        <f t="shared" si="66"/>
        <v>254.4826681169598</v>
      </c>
      <c r="I360" s="20">
        <f t="shared" si="67"/>
        <v>308.06560147602266</v>
      </c>
      <c r="J360" s="20">
        <f t="shared" si="68"/>
        <v>783.9735621867428</v>
      </c>
      <c r="K360" s="3"/>
      <c r="L360" s="40" t="str">
        <f t="shared" si="69"/>
        <v>230.09,154.03</v>
      </c>
      <c r="M360" s="42" t="str">
        <f t="shared" si="70"/>
        <v>249.12,154.03</v>
      </c>
      <c r="N360" s="43" t="str">
        <f t="shared" si="71"/>
        <v>95.49,154.03</v>
      </c>
    </row>
    <row r="361" spans="1:14" ht="12.75">
      <c r="A361" s="3">
        <v>61</v>
      </c>
      <c r="B361" s="18">
        <f t="shared" si="62"/>
        <v>7.7019696772130715</v>
      </c>
      <c r="C361" s="18">
        <f t="shared" si="60"/>
        <v>230.29015324886598</v>
      </c>
      <c r="D361" s="18">
        <f t="shared" si="63"/>
        <v>249.3348461164595</v>
      </c>
      <c r="E361" s="18">
        <f t="shared" si="61"/>
        <v>95.57358842552865</v>
      </c>
      <c r="F361" s="18">
        <f t="shared" si="64"/>
        <v>158.33179371944607</v>
      </c>
      <c r="G361" s="19">
        <f t="shared" si="65"/>
        <v>78756.45083779308</v>
      </c>
      <c r="H361" s="20">
        <f t="shared" si="66"/>
        <v>254.64717685105728</v>
      </c>
      <c r="I361" s="20">
        <f t="shared" si="67"/>
        <v>309.27674836881306</v>
      </c>
      <c r="J361" s="20">
        <f t="shared" si="68"/>
        <v>787.5645083779308</v>
      </c>
      <c r="K361" s="3"/>
      <c r="L361" s="40" t="str">
        <f t="shared" si="69"/>
        <v>230.29,154.64</v>
      </c>
      <c r="M361" s="42" t="str">
        <f t="shared" si="70"/>
        <v>249.33,154.64</v>
      </c>
      <c r="N361" s="43" t="str">
        <f t="shared" si="71"/>
        <v>95.57,154.64</v>
      </c>
    </row>
    <row r="362" spans="1:14" ht="12.75">
      <c r="A362" s="3">
        <v>60</v>
      </c>
      <c r="B362" s="18">
        <f t="shared" si="62"/>
        <v>7.505734442568894</v>
      </c>
      <c r="C362" s="18">
        <f t="shared" si="60"/>
        <v>230.48638848351015</v>
      </c>
      <c r="D362" s="18">
        <f t="shared" si="63"/>
        <v>249.54730974698109</v>
      </c>
      <c r="E362" s="18">
        <f t="shared" si="61"/>
        <v>95.65502875324515</v>
      </c>
      <c r="F362" s="18">
        <f t="shared" si="64"/>
        <v>158.6931676284849</v>
      </c>
      <c r="G362" s="19">
        <f t="shared" si="65"/>
        <v>79116.36598500606</v>
      </c>
      <c r="H362" s="20">
        <f t="shared" si="66"/>
        <v>254.81005750649027</v>
      </c>
      <c r="I362" s="20">
        <f t="shared" si="67"/>
        <v>310.4915353782332</v>
      </c>
      <c r="J362" s="20">
        <f t="shared" si="68"/>
        <v>791.1636598500606</v>
      </c>
      <c r="K362" s="3"/>
      <c r="L362" s="40" t="str">
        <f t="shared" si="69"/>
        <v>230.49,155.25</v>
      </c>
      <c r="M362" s="42" t="str">
        <f t="shared" si="70"/>
        <v>249.55,155.25</v>
      </c>
      <c r="N362" s="43" t="str">
        <f t="shared" si="71"/>
        <v>95.66,155.25</v>
      </c>
    </row>
    <row r="363" spans="1:14" ht="12.75">
      <c r="A363" s="3">
        <v>59</v>
      </c>
      <c r="B363" s="18">
        <f t="shared" si="62"/>
        <v>7.311466915710014</v>
      </c>
      <c r="C363" s="18">
        <f t="shared" si="60"/>
        <v>230.68065601036903</v>
      </c>
      <c r="D363" s="18">
        <f t="shared" si="63"/>
        <v>249.7576429428709</v>
      </c>
      <c r="E363" s="18">
        <f t="shared" si="61"/>
        <v>95.73565245510352</v>
      </c>
      <c r="F363" s="18">
        <f t="shared" si="64"/>
        <v>159.05454153752373</v>
      </c>
      <c r="G363" s="19">
        <f t="shared" si="65"/>
        <v>79477.10166031322</v>
      </c>
      <c r="H363" s="20">
        <f t="shared" si="66"/>
        <v>254.97130491020704</v>
      </c>
      <c r="I363" s="20">
        <f t="shared" si="67"/>
        <v>311.7099851228458</v>
      </c>
      <c r="J363" s="20">
        <f t="shared" si="68"/>
        <v>794.7710166031321</v>
      </c>
      <c r="K363" s="3"/>
      <c r="L363" s="40" t="str">
        <f t="shared" si="69"/>
        <v>230.68,155.85</v>
      </c>
      <c r="M363" s="42" t="str">
        <f t="shared" si="70"/>
        <v>249.76,155.85</v>
      </c>
      <c r="N363" s="43" t="str">
        <f t="shared" si="71"/>
        <v>95.74,155.85</v>
      </c>
    </row>
    <row r="364" spans="1:14" ht="12.75">
      <c r="A364" s="3">
        <v>58</v>
      </c>
      <c r="B364" s="18">
        <f t="shared" si="62"/>
        <v>7.1191736446896385</v>
      </c>
      <c r="C364" s="18">
        <f t="shared" si="60"/>
        <v>230.87294928138942</v>
      </c>
      <c r="D364" s="18">
        <f t="shared" si="63"/>
        <v>249.96583861456028</v>
      </c>
      <c r="E364" s="18">
        <f t="shared" si="61"/>
        <v>95.81545681357143</v>
      </c>
      <c r="F364" s="18">
        <f t="shared" si="64"/>
        <v>159.41591544656256</v>
      </c>
      <c r="G364" s="19">
        <f t="shared" si="65"/>
        <v>79838.65786371456</v>
      </c>
      <c r="H364" s="20">
        <f t="shared" si="66"/>
        <v>255.13091362714283</v>
      </c>
      <c r="I364" s="20">
        <f t="shared" si="67"/>
        <v>312.9321207244746</v>
      </c>
      <c r="J364" s="20">
        <f t="shared" si="68"/>
        <v>798.3865786371456</v>
      </c>
      <c r="K364" s="3"/>
      <c r="L364" s="40" t="str">
        <f t="shared" si="69"/>
        <v>230.87,156.47</v>
      </c>
      <c r="M364" s="42" t="str">
        <f t="shared" si="70"/>
        <v>249.97,156.47</v>
      </c>
      <c r="N364" s="43" t="str">
        <f t="shared" si="71"/>
        <v>95.82,156.47</v>
      </c>
    </row>
    <row r="365" spans="1:14" ht="12.75">
      <c r="A365" s="3">
        <v>57</v>
      </c>
      <c r="B365" s="18">
        <f t="shared" si="62"/>
        <v>6.928861505562651</v>
      </c>
      <c r="C365" s="18">
        <f t="shared" si="60"/>
        <v>231.0632614205164</v>
      </c>
      <c r="D365" s="18">
        <f t="shared" si="63"/>
        <v>250.17188931735365</v>
      </c>
      <c r="E365" s="18">
        <f t="shared" si="61"/>
        <v>95.89443897499127</v>
      </c>
      <c r="F365" s="18">
        <f t="shared" si="64"/>
        <v>159.7772893556014</v>
      </c>
      <c r="G365" s="19">
        <f t="shared" si="65"/>
        <v>80201.03459521006</v>
      </c>
      <c r="H365" s="20">
        <f t="shared" si="66"/>
        <v>255.28887794998252</v>
      </c>
      <c r="I365" s="20">
        <f t="shared" si="67"/>
        <v>314.1579658277297</v>
      </c>
      <c r="J365" s="20">
        <f t="shared" si="68"/>
        <v>802.0103459521006</v>
      </c>
      <c r="K365" s="3"/>
      <c r="L365" s="40" t="str">
        <f t="shared" si="69"/>
        <v>231.06,157.08</v>
      </c>
      <c r="M365" s="42" t="str">
        <f t="shared" si="70"/>
        <v>250.17,157.08</v>
      </c>
      <c r="N365" s="43" t="str">
        <f t="shared" si="71"/>
        <v>95.89,157.08</v>
      </c>
    </row>
    <row r="366" spans="1:14" ht="12.75">
      <c r="A366" s="3">
        <v>56</v>
      </c>
      <c r="B366" s="18">
        <f t="shared" si="62"/>
        <v>6.7405377155022705</v>
      </c>
      <c r="C366" s="18">
        <f t="shared" si="60"/>
        <v>231.25158521057676</v>
      </c>
      <c r="D366" s="18">
        <f t="shared" si="63"/>
        <v>250.375787237227</v>
      </c>
      <c r="E366" s="18">
        <f t="shared" si="61"/>
        <v>95.9725959441367</v>
      </c>
      <c r="F366" s="18">
        <f t="shared" si="64"/>
        <v>160.1386632646402</v>
      </c>
      <c r="G366" s="19">
        <f t="shared" si="65"/>
        <v>80564.23185479973</v>
      </c>
      <c r="H366" s="20">
        <f t="shared" si="66"/>
        <v>255.44519188827337</v>
      </c>
      <c r="I366" s="20">
        <f t="shared" si="67"/>
        <v>315.3875446206751</v>
      </c>
      <c r="J366" s="20">
        <f t="shared" si="68"/>
        <v>805.6423185479973</v>
      </c>
      <c r="K366" s="3"/>
      <c r="L366" s="40" t="str">
        <f t="shared" si="69"/>
        <v>231.25,157.69</v>
      </c>
      <c r="M366" s="42" t="str">
        <f t="shared" si="70"/>
        <v>250.38,157.69</v>
      </c>
      <c r="N366" s="43" t="str">
        <f t="shared" si="71"/>
        <v>95.97,157.69</v>
      </c>
    </row>
    <row r="367" spans="1:14" ht="12.75">
      <c r="A367" s="3">
        <v>55</v>
      </c>
      <c r="B367" s="18">
        <f t="shared" si="62"/>
        <v>6.554209846762532</v>
      </c>
      <c r="C367" s="18">
        <f t="shared" si="60"/>
        <v>231.4379130793165</v>
      </c>
      <c r="D367" s="18">
        <f t="shared" si="63"/>
        <v>250.577524175711</v>
      </c>
      <c r="E367" s="18">
        <f t="shared" si="61"/>
        <v>96.04992457841787</v>
      </c>
      <c r="F367" s="18">
        <f t="shared" si="64"/>
        <v>160.50003717367903</v>
      </c>
      <c r="G367" s="19">
        <f t="shared" si="65"/>
        <v>80928.24964248358</v>
      </c>
      <c r="H367" s="20">
        <f t="shared" si="66"/>
        <v>255.59984915683572</v>
      </c>
      <c r="I367" s="20">
        <f t="shared" si="67"/>
        <v>316.62088185672644</v>
      </c>
      <c r="J367" s="20">
        <f t="shared" si="68"/>
        <v>809.2824964248358</v>
      </c>
      <c r="K367" s="3"/>
      <c r="L367" s="40" t="str">
        <f t="shared" si="69"/>
        <v>231.44,158.31</v>
      </c>
      <c r="M367" s="42" t="str">
        <f t="shared" si="70"/>
        <v>250.58,158.31</v>
      </c>
      <c r="N367" s="43" t="str">
        <f t="shared" si="71"/>
        <v>96.05,158.31</v>
      </c>
    </row>
    <row r="368" spans="1:14" ht="12.75">
      <c r="A368" s="3">
        <v>54</v>
      </c>
      <c r="B368" s="18">
        <f t="shared" si="62"/>
        <v>6.369885841555842</v>
      </c>
      <c r="C368" s="18">
        <f t="shared" si="60"/>
        <v>231.6222370845232</v>
      </c>
      <c r="D368" s="18">
        <f t="shared" si="63"/>
        <v>250.7770915337826</v>
      </c>
      <c r="E368" s="18">
        <f t="shared" si="61"/>
        <v>96.12642158170716</v>
      </c>
      <c r="F368" s="18">
        <f t="shared" si="64"/>
        <v>160.86141108271786</v>
      </c>
      <c r="G368" s="19">
        <f t="shared" si="65"/>
        <v>81293.08795826163</v>
      </c>
      <c r="H368" s="20">
        <f t="shared" si="66"/>
        <v>255.7528431634143</v>
      </c>
      <c r="I368" s="20">
        <f t="shared" si="67"/>
        <v>317.85800287787646</v>
      </c>
      <c r="J368" s="20">
        <f t="shared" si="68"/>
        <v>812.9308795826163</v>
      </c>
      <c r="K368" s="3"/>
      <c r="L368" s="40" t="str">
        <f t="shared" si="69"/>
        <v>231.62,158.93</v>
      </c>
      <c r="M368" s="42" t="str">
        <f t="shared" si="70"/>
        <v>250.78,158.93</v>
      </c>
      <c r="N368" s="43" t="str">
        <f t="shared" si="71"/>
        <v>96.13,158.93</v>
      </c>
    </row>
    <row r="369" spans="1:14" ht="12.75">
      <c r="A369" s="3">
        <v>53</v>
      </c>
      <c r="B369" s="18">
        <f t="shared" si="62"/>
        <v>6.187574027921855</v>
      </c>
      <c r="C369" s="18">
        <f t="shared" si="60"/>
        <v>231.80454889815718</v>
      </c>
      <c r="D369" s="18">
        <f t="shared" si="63"/>
        <v>250.9744802946842</v>
      </c>
      <c r="E369" s="18">
        <f t="shared" si="61"/>
        <v>96.20208349775329</v>
      </c>
      <c r="F369" s="18">
        <f t="shared" si="64"/>
        <v>161.2227849917567</v>
      </c>
      <c r="G369" s="19">
        <f t="shared" si="65"/>
        <v>81658.74680213386</v>
      </c>
      <c r="H369" s="20">
        <f t="shared" si="66"/>
        <v>255.90416699550656</v>
      </c>
      <c r="I369" s="20">
        <f t="shared" si="67"/>
        <v>319.0989336393561</v>
      </c>
      <c r="J369" s="20">
        <f t="shared" si="68"/>
        <v>816.5874680213386</v>
      </c>
      <c r="K369" s="3"/>
      <c r="L369" s="40" t="str">
        <f t="shared" si="69"/>
        <v>231.80,159.55</v>
      </c>
      <c r="M369" s="42" t="str">
        <f t="shared" si="70"/>
        <v>250.97,159.55</v>
      </c>
      <c r="N369" s="43" t="str">
        <f t="shared" si="71"/>
        <v>96.20,159.55</v>
      </c>
    </row>
    <row r="370" spans="1:14" ht="12.75">
      <c r="A370" s="3">
        <v>52</v>
      </c>
      <c r="B370" s="18">
        <f t="shared" si="62"/>
        <v>6.007283136671461</v>
      </c>
      <c r="C370" s="18">
        <f t="shared" si="60"/>
        <v>231.9848397894076</v>
      </c>
      <c r="D370" s="18">
        <f t="shared" si="63"/>
        <v>251.16968100557847</v>
      </c>
      <c r="E370" s="18">
        <f t="shared" si="61"/>
        <v>96.2769067031494</v>
      </c>
      <c r="F370" s="18">
        <f t="shared" si="64"/>
        <v>161.58415890079553</v>
      </c>
      <c r="G370" s="19">
        <f t="shared" si="65"/>
        <v>82025.22617410024</v>
      </c>
      <c r="H370" s="20">
        <f t="shared" si="66"/>
        <v>256.05381340629873</v>
      </c>
      <c r="I370" s="20">
        <f t="shared" si="67"/>
        <v>320.34370073584887</v>
      </c>
      <c r="J370" s="20">
        <f t="shared" si="68"/>
        <v>820.2522617410025</v>
      </c>
      <c r="K370" s="3"/>
      <c r="L370" s="40" t="str">
        <f t="shared" si="69"/>
        <v>231.98,160.17</v>
      </c>
      <c r="M370" s="42" t="str">
        <f t="shared" si="70"/>
        <v>251.17,160.17</v>
      </c>
      <c r="N370" s="43" t="str">
        <f t="shared" si="71"/>
        <v>96.28,160.17</v>
      </c>
    </row>
    <row r="371" spans="1:14" ht="12.75">
      <c r="A371" s="3">
        <v>51</v>
      </c>
      <c r="B371" s="18">
        <f t="shared" si="62"/>
        <v>5.829022319499288</v>
      </c>
      <c r="C371" s="18">
        <f t="shared" si="60"/>
        <v>232.16310060657975</v>
      </c>
      <c r="D371" s="18">
        <f t="shared" si="63"/>
        <v>251.36268375793748</v>
      </c>
      <c r="E371" s="18">
        <f t="shared" si="61"/>
        <v>96.35088739981599</v>
      </c>
      <c r="F371" s="18">
        <f t="shared" si="64"/>
        <v>161.94553280983436</v>
      </c>
      <c r="G371" s="19">
        <f t="shared" si="65"/>
        <v>82392.52607416082</v>
      </c>
      <c r="H371" s="20">
        <f t="shared" si="66"/>
        <v>256.20177479963195</v>
      </c>
      <c r="I371" s="20">
        <f t="shared" si="67"/>
        <v>321.5923314293886</v>
      </c>
      <c r="J371" s="20">
        <f t="shared" si="68"/>
        <v>823.9252607416082</v>
      </c>
      <c r="K371" s="3"/>
      <c r="L371" s="40" t="str">
        <f t="shared" si="69"/>
        <v>232.16,160.80</v>
      </c>
      <c r="M371" s="42" t="str">
        <f t="shared" si="70"/>
        <v>251.36,160.80</v>
      </c>
      <c r="N371" s="43" t="str">
        <f t="shared" si="71"/>
        <v>96.35,160.80</v>
      </c>
    </row>
    <row r="372" spans="1:14" ht="12.75">
      <c r="A372" s="3">
        <v>50</v>
      </c>
      <c r="B372" s="18">
        <f t="shared" si="62"/>
        <v>5.6528011683675885</v>
      </c>
      <c r="C372" s="18">
        <f t="shared" si="60"/>
        <v>232.33932175771145</v>
      </c>
      <c r="D372" s="18">
        <f t="shared" si="63"/>
        <v>251.55347816655646</v>
      </c>
      <c r="E372" s="18">
        <f t="shared" si="61"/>
        <v>96.42402160695656</v>
      </c>
      <c r="F372" s="18">
        <f t="shared" si="64"/>
        <v>162.3069067188732</v>
      </c>
      <c r="G372" s="19">
        <f t="shared" si="65"/>
        <v>82760.64650231558</v>
      </c>
      <c r="H372" s="20">
        <f t="shared" si="66"/>
        <v>256.34804321391306</v>
      </c>
      <c r="I372" s="20">
        <f t="shared" si="67"/>
        <v>322.84485367908525</v>
      </c>
      <c r="J372" s="20">
        <f t="shared" si="68"/>
        <v>827.6064650231558</v>
      </c>
      <c r="K372" s="3"/>
      <c r="L372" s="40" t="str">
        <f t="shared" si="69"/>
        <v>232.34,161.42</v>
      </c>
      <c r="M372" s="42" t="str">
        <f t="shared" si="70"/>
        <v>251.55,161.42</v>
      </c>
      <c r="N372" s="43" t="str">
        <f t="shared" si="71"/>
        <v>96.42,161.42</v>
      </c>
    </row>
    <row r="373" spans="1:14" ht="12.75">
      <c r="A373" s="3">
        <v>49</v>
      </c>
      <c r="B373" s="18">
        <f t="shared" si="62"/>
        <v>5.478629736275806</v>
      </c>
      <c r="C373" s="18">
        <f t="shared" si="60"/>
        <v>232.51349318980323</v>
      </c>
      <c r="D373" s="18">
        <f t="shared" si="63"/>
        <v>251.74205334706608</v>
      </c>
      <c r="E373" s="18">
        <f t="shared" si="61"/>
        <v>96.4963051524377</v>
      </c>
      <c r="F373" s="18">
        <f t="shared" si="64"/>
        <v>162.66828062791203</v>
      </c>
      <c r="G373" s="19">
        <f t="shared" si="65"/>
        <v>83129.58745856449</v>
      </c>
      <c r="H373" s="20">
        <f t="shared" si="66"/>
        <v>256.49261030487537</v>
      </c>
      <c r="I373" s="20">
        <f t="shared" si="67"/>
        <v>324.10129617283707</v>
      </c>
      <c r="J373" s="20">
        <f t="shared" si="68"/>
        <v>831.2958745856449</v>
      </c>
      <c r="K373" s="3"/>
      <c r="L373" s="40" t="str">
        <f t="shared" si="69"/>
        <v>232.51,162.05</v>
      </c>
      <c r="M373" s="42" t="str">
        <f t="shared" si="70"/>
        <v>251.74,162.05</v>
      </c>
      <c r="N373" s="43" t="str">
        <f t="shared" si="71"/>
        <v>96.50,162.05</v>
      </c>
    </row>
    <row r="374" spans="1:14" ht="12.75">
      <c r="A374" s="3">
        <v>48</v>
      </c>
      <c r="B374" s="18">
        <f t="shared" si="62"/>
        <v>5.30651855954352</v>
      </c>
      <c r="C374" s="18">
        <f t="shared" si="60"/>
        <v>232.68560436653553</v>
      </c>
      <c r="D374" s="18">
        <f t="shared" si="63"/>
        <v>251.92839789180695</v>
      </c>
      <c r="E374" s="18">
        <f t="shared" si="61"/>
        <v>96.56773366354156</v>
      </c>
      <c r="F374" s="18">
        <f t="shared" si="64"/>
        <v>163.02965453695086</v>
      </c>
      <c r="G374" s="19">
        <f t="shared" si="65"/>
        <v>83499.3489429076</v>
      </c>
      <c r="H374" s="20">
        <f t="shared" si="66"/>
        <v>256.63546732708306</v>
      </c>
      <c r="I374" s="20">
        <f t="shared" si="67"/>
        <v>325.36168836120885</v>
      </c>
      <c r="J374" s="20">
        <f t="shared" si="68"/>
        <v>834.993489429076</v>
      </c>
      <c r="K374" s="3"/>
      <c r="L374" s="40" t="str">
        <f t="shared" si="69"/>
        <v>232.69,162.68</v>
      </c>
      <c r="M374" s="42" t="str">
        <f t="shared" si="70"/>
        <v>251.93,162.68</v>
      </c>
      <c r="N374" s="43" t="str">
        <f t="shared" si="71"/>
        <v>96.57,162.68</v>
      </c>
    </row>
    <row r="375" spans="1:14" ht="12.75">
      <c r="A375" s="3">
        <v>47</v>
      </c>
      <c r="B375" s="18">
        <f t="shared" si="62"/>
        <v>5.136478681747732</v>
      </c>
      <c r="C375" s="18">
        <f t="shared" si="60"/>
        <v>232.8556442443313</v>
      </c>
      <c r="D375" s="18">
        <f t="shared" si="63"/>
        <v>252.11249984391281</v>
      </c>
      <c r="E375" s="18">
        <f t="shared" si="61"/>
        <v>96.63830255703141</v>
      </c>
      <c r="F375" s="18">
        <f t="shared" si="64"/>
        <v>163.3910284459897</v>
      </c>
      <c r="G375" s="19">
        <f t="shared" si="65"/>
        <v>83869.93095534488</v>
      </c>
      <c r="H375" s="20">
        <f t="shared" si="66"/>
        <v>256.77660511406276</v>
      </c>
      <c r="I375" s="20">
        <f t="shared" si="67"/>
        <v>326.62606049366923</v>
      </c>
      <c r="J375" s="20">
        <f t="shared" si="68"/>
        <v>838.6993095534489</v>
      </c>
      <c r="K375" s="3"/>
      <c r="L375" s="40" t="str">
        <f t="shared" si="69"/>
        <v>232.86,163.31</v>
      </c>
      <c r="M375" s="42" t="str">
        <f t="shared" si="70"/>
        <v>252.11,163.31</v>
      </c>
      <c r="N375" s="43" t="str">
        <f t="shared" si="71"/>
        <v>96.64,163.31</v>
      </c>
    </row>
    <row r="376" spans="1:14" ht="12.75">
      <c r="A376" s="3">
        <v>46</v>
      </c>
      <c r="B376" s="18">
        <f t="shared" si="62"/>
        <v>4.968521679474151</v>
      </c>
      <c r="C376" s="18">
        <f t="shared" si="60"/>
        <v>233.0236012466049</v>
      </c>
      <c r="D376" s="18">
        <f t="shared" si="63"/>
        <v>252.29434666942953</v>
      </c>
      <c r="E376" s="18">
        <f t="shared" si="61"/>
        <v>96.7080070284646</v>
      </c>
      <c r="F376" s="18">
        <f t="shared" si="64"/>
        <v>163.75240235502852</v>
      </c>
      <c r="G376" s="19">
        <f t="shared" si="65"/>
        <v>84241.33349587634</v>
      </c>
      <c r="H376" s="20">
        <f t="shared" si="66"/>
        <v>256.91601405692916</v>
      </c>
      <c r="I376" s="20">
        <f t="shared" si="67"/>
        <v>327.8944436574109</v>
      </c>
      <c r="J376" s="20">
        <f t="shared" si="68"/>
        <v>842.4133349587635</v>
      </c>
      <c r="K376" s="3"/>
      <c r="L376" s="40" t="str">
        <f t="shared" si="69"/>
        <v>233.02,163.95</v>
      </c>
      <c r="M376" s="42" t="str">
        <f t="shared" si="70"/>
        <v>252.29,163.95</v>
      </c>
      <c r="N376" s="43" t="str">
        <f t="shared" si="71"/>
        <v>96.71,163.95</v>
      </c>
    </row>
    <row r="377" spans="1:14" ht="12.75">
      <c r="A377" s="3">
        <v>45</v>
      </c>
      <c r="B377" s="18">
        <f t="shared" si="62"/>
        <v>4.802659690058391</v>
      </c>
      <c r="C377" s="18">
        <f t="shared" si="60"/>
        <v>233.18946323602066</v>
      </c>
      <c r="D377" s="18">
        <f t="shared" si="63"/>
        <v>252.4739252272798</v>
      </c>
      <c r="E377" s="18">
        <f t="shared" si="61"/>
        <v>96.77684204067953</v>
      </c>
      <c r="F377" s="18">
        <f t="shared" si="64"/>
        <v>164.11377626406735</v>
      </c>
      <c r="G377" s="19">
        <f t="shared" si="65"/>
        <v>84613.55656450197</v>
      </c>
      <c r="H377" s="20">
        <f t="shared" si="66"/>
        <v>257.053684081359</v>
      </c>
      <c r="I377" s="20">
        <f t="shared" si="67"/>
        <v>329.1668698189958</v>
      </c>
      <c r="J377" s="20">
        <f t="shared" si="68"/>
        <v>846.1355656450197</v>
      </c>
      <c r="K377" s="3"/>
      <c r="L377" s="40" t="str">
        <f t="shared" si="69"/>
        <v>233.19,164.58</v>
      </c>
      <c r="M377" s="42" t="str">
        <f t="shared" si="70"/>
        <v>252.47,164.58</v>
      </c>
      <c r="N377" s="43" t="str">
        <f t="shared" si="71"/>
        <v>96.78,164.58</v>
      </c>
    </row>
    <row r="378" spans="1:14" ht="12.75">
      <c r="A378" s="3">
        <v>44</v>
      </c>
      <c r="B378" s="18">
        <f t="shared" si="62"/>
        <v>4.638905441517451</v>
      </c>
      <c r="C378" s="18">
        <f t="shared" si="60"/>
        <v>233.35321748456158</v>
      </c>
      <c r="D378" s="18">
        <f t="shared" si="63"/>
        <v>252.65122173685631</v>
      </c>
      <c r="E378" s="18">
        <f t="shared" si="61"/>
        <v>96.84480231137364</v>
      </c>
      <c r="F378" s="18">
        <f t="shared" si="64"/>
        <v>164.4751501731062</v>
      </c>
      <c r="G378" s="19">
        <f t="shared" si="65"/>
        <v>84986.60016122178</v>
      </c>
      <c r="H378" s="20">
        <f t="shared" si="66"/>
        <v>257.18960462274725</v>
      </c>
      <c r="I378" s="20">
        <f t="shared" si="67"/>
        <v>330.44337186910195</v>
      </c>
      <c r="J378" s="20">
        <f t="shared" si="68"/>
        <v>849.8660016122177</v>
      </c>
      <c r="K378" s="3"/>
      <c r="L378" s="40" t="str">
        <f t="shared" si="69"/>
        <v>233.35,165.22</v>
      </c>
      <c r="M378" s="42" t="str">
        <f t="shared" si="70"/>
        <v>252.65,165.22</v>
      </c>
      <c r="N378" s="43" t="str">
        <f t="shared" si="71"/>
        <v>96.84,165.22</v>
      </c>
    </row>
    <row r="379" spans="1:14" ht="12.75">
      <c r="A379" s="3">
        <v>43</v>
      </c>
      <c r="B379" s="18">
        <f t="shared" si="62"/>
        <v>4.477272284894553</v>
      </c>
      <c r="C379" s="18">
        <f t="shared" si="60"/>
        <v>233.5148506411845</v>
      </c>
      <c r="D379" s="18">
        <f t="shared" si="63"/>
        <v>252.8262217430022</v>
      </c>
      <c r="E379" s="18">
        <f t="shared" si="61"/>
        <v>96.91188229967997</v>
      </c>
      <c r="F379" s="18">
        <f t="shared" si="64"/>
        <v>164.83652408214502</v>
      </c>
      <c r="G379" s="19">
        <f t="shared" si="65"/>
        <v>85360.46428603577</v>
      </c>
      <c r="H379" s="20">
        <f t="shared" si="66"/>
        <v>257.3237645993599</v>
      </c>
      <c r="I379" s="20">
        <f t="shared" si="67"/>
        <v>331.7239836706793</v>
      </c>
      <c r="J379" s="20">
        <f t="shared" si="68"/>
        <v>853.6046428603577</v>
      </c>
      <c r="K379" s="3"/>
      <c r="L379" s="40" t="str">
        <f t="shared" si="69"/>
        <v>233.51,165.86</v>
      </c>
      <c r="M379" s="42" t="str">
        <f t="shared" si="70"/>
        <v>252.83,165.86</v>
      </c>
      <c r="N379" s="43" t="str">
        <f t="shared" si="71"/>
        <v>96.91,165.86</v>
      </c>
    </row>
    <row r="380" spans="1:14" ht="12.75">
      <c r="A380" s="3">
        <v>42</v>
      </c>
      <c r="B380" s="18">
        <f t="shared" si="62"/>
        <v>4.317774229269844</v>
      </c>
      <c r="C380" s="18">
        <f t="shared" si="60"/>
        <v>233.6743486968092</v>
      </c>
      <c r="D380" s="18">
        <f t="shared" si="63"/>
        <v>252.99891007810479</v>
      </c>
      <c r="E380" s="18">
        <f t="shared" si="61"/>
        <v>96.97807619163711</v>
      </c>
      <c r="F380" s="18">
        <f t="shared" si="64"/>
        <v>165.19789799118385</v>
      </c>
      <c r="G380" s="19">
        <f t="shared" si="65"/>
        <v>85735.14893894394</v>
      </c>
      <c r="H380" s="20">
        <f t="shared" si="66"/>
        <v>257.4561523832742</v>
      </c>
      <c r="I380" s="20">
        <f t="shared" si="67"/>
        <v>333.00874011086086</v>
      </c>
      <c r="J380" s="20">
        <f t="shared" si="68"/>
        <v>857.3514893894394</v>
      </c>
      <c r="K380" s="3"/>
      <c r="L380" s="40" t="str">
        <f t="shared" si="69"/>
        <v>233.67,166.50</v>
      </c>
      <c r="M380" s="42" t="str">
        <f t="shared" si="70"/>
        <v>253.00,166.50</v>
      </c>
      <c r="N380" s="43" t="str">
        <f t="shared" si="71"/>
        <v>96.98,166.50</v>
      </c>
    </row>
    <row r="381" spans="1:14" ht="12.75">
      <c r="A381" s="3">
        <v>41</v>
      </c>
      <c r="B381" s="18">
        <f t="shared" si="62"/>
        <v>4.160425979723101</v>
      </c>
      <c r="C381" s="18">
        <f t="shared" si="60"/>
        <v>233.83169694635595</v>
      </c>
      <c r="D381" s="18">
        <f t="shared" si="63"/>
        <v>253.16927082099352</v>
      </c>
      <c r="E381" s="18">
        <f t="shared" si="61"/>
        <v>97.04337788443422</v>
      </c>
      <c r="F381" s="18">
        <f t="shared" si="64"/>
        <v>165.55927190022265</v>
      </c>
      <c r="G381" s="19">
        <f t="shared" si="65"/>
        <v>86110.65411994624</v>
      </c>
      <c r="H381" s="20">
        <f t="shared" si="66"/>
        <v>257.5867557688684</v>
      </c>
      <c r="I381" s="20">
        <f t="shared" si="67"/>
        <v>334.29767715702354</v>
      </c>
      <c r="J381" s="20">
        <f t="shared" si="68"/>
        <v>861.1065411994624</v>
      </c>
      <c r="K381" s="3"/>
      <c r="L381" s="40" t="str">
        <f t="shared" si="69"/>
        <v>233.83,167.15</v>
      </c>
      <c r="M381" s="42" t="str">
        <f t="shared" si="70"/>
        <v>253.17,167.15</v>
      </c>
      <c r="N381" s="43" t="str">
        <f t="shared" si="71"/>
        <v>97.04,167.15</v>
      </c>
    </row>
    <row r="382" spans="1:14" ht="12.75">
      <c r="A382" s="3">
        <v>40</v>
      </c>
      <c r="B382" s="18">
        <f t="shared" si="62"/>
        <v>4.0052429785713315</v>
      </c>
      <c r="C382" s="18">
        <f t="shared" si="60"/>
        <v>233.9868799475077</v>
      </c>
      <c r="D382" s="18">
        <f t="shared" si="63"/>
        <v>253.33728725229201</v>
      </c>
      <c r="E382" s="18">
        <f t="shared" si="61"/>
        <v>97.10778096929685</v>
      </c>
      <c r="F382" s="18">
        <f t="shared" si="64"/>
        <v>165.9206458092615</v>
      </c>
      <c r="G382" s="19">
        <f t="shared" si="65"/>
        <v>86486.97982904276</v>
      </c>
      <c r="H382" s="20">
        <f t="shared" si="66"/>
        <v>257.7155619385937</v>
      </c>
      <c r="I382" s="20">
        <f t="shared" si="67"/>
        <v>335.5908319174383</v>
      </c>
      <c r="J382" s="20">
        <f t="shared" si="68"/>
        <v>864.8697982904275</v>
      </c>
      <c r="K382" s="3"/>
      <c r="L382" s="40" t="str">
        <f t="shared" si="69"/>
        <v>233.99,167.80</v>
      </c>
      <c r="M382" s="42" t="str">
        <f t="shared" si="70"/>
        <v>253.34,167.80</v>
      </c>
      <c r="N382" s="43" t="str">
        <f t="shared" si="71"/>
        <v>97.11,167.80</v>
      </c>
    </row>
    <row r="383" spans="1:14" ht="12.75">
      <c r="A383" s="3">
        <v>39</v>
      </c>
      <c r="B383" s="18">
        <f t="shared" si="62"/>
        <v>3.852241450250446</v>
      </c>
      <c r="C383" s="18">
        <f t="shared" si="60"/>
        <v>234.1398814758286</v>
      </c>
      <c r="D383" s="18">
        <f t="shared" si="63"/>
        <v>253.50294180582495</v>
      </c>
      <c r="E383" s="18">
        <f t="shared" si="61"/>
        <v>97.17127871286046</v>
      </c>
      <c r="F383" s="18">
        <f t="shared" si="64"/>
        <v>166.28201971830032</v>
      </c>
      <c r="G383" s="19">
        <f t="shared" si="65"/>
        <v>86864.12606623345</v>
      </c>
      <c r="H383" s="20">
        <f t="shared" si="66"/>
        <v>257.8425574257209</v>
      </c>
      <c r="I383" s="20">
        <f t="shared" si="67"/>
        <v>336.888242707014</v>
      </c>
      <c r="J383" s="20">
        <f t="shared" si="68"/>
        <v>868.6412606623345</v>
      </c>
      <c r="K383" s="3"/>
      <c r="L383" s="40" t="str">
        <f t="shared" si="69"/>
        <v>234.14,168.44</v>
      </c>
      <c r="M383" s="42" t="str">
        <f t="shared" si="70"/>
        <v>253.50,168.44</v>
      </c>
      <c r="N383" s="43" t="str">
        <f t="shared" si="71"/>
        <v>97.17,168.44</v>
      </c>
    </row>
    <row r="384" spans="1:14" ht="12.75">
      <c r="A384" s="3">
        <v>38</v>
      </c>
      <c r="B384" s="18">
        <f t="shared" si="62"/>
        <v>3.701438450260241</v>
      </c>
      <c r="C384" s="18">
        <f t="shared" si="60"/>
        <v>234.2906844758188</v>
      </c>
      <c r="D384" s="18">
        <f t="shared" si="63"/>
        <v>253.66621601562508</v>
      </c>
      <c r="E384" s="18">
        <f t="shared" si="61"/>
        <v>97.23386403685745</v>
      </c>
      <c r="F384" s="18">
        <f t="shared" si="64"/>
        <v>166.64339362733915</v>
      </c>
      <c r="G384" s="19">
        <f t="shared" si="65"/>
        <v>87242.09283151833</v>
      </c>
      <c r="H384" s="20">
        <f t="shared" si="66"/>
        <v>257.96772807371485</v>
      </c>
      <c r="I384" s="20">
        <f t="shared" si="67"/>
        <v>338.189949118708</v>
      </c>
      <c r="J384" s="20">
        <f t="shared" si="68"/>
        <v>872.4209283151832</v>
      </c>
      <c r="K384" s="3"/>
      <c r="L384" s="40" t="str">
        <f t="shared" si="69"/>
        <v>234.29,169.09</v>
      </c>
      <c r="M384" s="42" t="str">
        <f t="shared" si="70"/>
        <v>253.67,169.09</v>
      </c>
      <c r="N384" s="43" t="str">
        <f t="shared" si="71"/>
        <v>97.23,169.09</v>
      </c>
    </row>
    <row r="385" spans="1:14" ht="12.75">
      <c r="A385" s="3">
        <v>37</v>
      </c>
      <c r="B385" s="18">
        <f t="shared" si="62"/>
        <v>3.5528519186539</v>
      </c>
      <c r="C385" s="18">
        <f t="shared" si="60"/>
        <v>234.43927100742513</v>
      </c>
      <c r="D385" s="18">
        <f t="shared" si="63"/>
        <v>253.8270904580204</v>
      </c>
      <c r="E385" s="18">
        <f t="shared" si="61"/>
        <v>97.29552949591846</v>
      </c>
      <c r="F385" s="18">
        <f t="shared" si="64"/>
        <v>167.00476753637798</v>
      </c>
      <c r="G385" s="19">
        <f t="shared" si="65"/>
        <v>87620.88012489738</v>
      </c>
      <c r="H385" s="20">
        <f t="shared" si="66"/>
        <v>258.09105899183686</v>
      </c>
      <c r="I385" s="20">
        <f t="shared" si="67"/>
        <v>339.49599210125575</v>
      </c>
      <c r="J385" s="20">
        <f t="shared" si="68"/>
        <v>876.2088012489737</v>
      </c>
      <c r="K385" s="3"/>
      <c r="L385" s="40" t="str">
        <f t="shared" si="69"/>
        <v>234.44,169.75</v>
      </c>
      <c r="M385" s="42" t="str">
        <f t="shared" si="70"/>
        <v>253.83,169.75</v>
      </c>
      <c r="N385" s="43" t="str">
        <f t="shared" si="71"/>
        <v>97.30,169.75</v>
      </c>
    </row>
    <row r="386" spans="1:14" ht="12.75">
      <c r="A386" s="3">
        <v>36</v>
      </c>
      <c r="B386" s="18">
        <f t="shared" si="62"/>
        <v>3.406500738623947</v>
      </c>
      <c r="C386" s="18">
        <f t="shared" si="60"/>
        <v>234.5856221874551</v>
      </c>
      <c r="D386" s="18">
        <f t="shared" si="63"/>
        <v>253.98554468820322</v>
      </c>
      <c r="E386" s="18">
        <f t="shared" si="61"/>
        <v>97.35626725325825</v>
      </c>
      <c r="F386" s="18">
        <f t="shared" si="64"/>
        <v>167.36614144541682</v>
      </c>
      <c r="G386" s="19">
        <f t="shared" si="65"/>
        <v>88000.4879463706</v>
      </c>
      <c r="H386" s="20">
        <f t="shared" si="66"/>
        <v>258.2125345065165</v>
      </c>
      <c r="I386" s="20">
        <f t="shared" si="67"/>
        <v>340.8064140439694</v>
      </c>
      <c r="J386" s="20">
        <f t="shared" si="68"/>
        <v>880.0048794637061</v>
      </c>
      <c r="K386" s="3"/>
      <c r="L386" s="40" t="str">
        <f t="shared" si="69"/>
        <v>234.59,170.40</v>
      </c>
      <c r="M386" s="42" t="str">
        <f t="shared" si="70"/>
        <v>253.99,170.40</v>
      </c>
      <c r="N386" s="43" t="str">
        <f t="shared" si="71"/>
        <v>97.36,170.40</v>
      </c>
    </row>
    <row r="387" spans="1:14" ht="12.75">
      <c r="A387" s="3">
        <v>35</v>
      </c>
      <c r="B387" s="18">
        <f t="shared" si="62"/>
        <v>3.262404800820974</v>
      </c>
      <c r="C387" s="18">
        <f t="shared" si="60"/>
        <v>234.72971812525807</v>
      </c>
      <c r="D387" s="18">
        <f t="shared" si="63"/>
        <v>254.14155717059228</v>
      </c>
      <c r="E387" s="18">
        <f t="shared" si="61"/>
        <v>97.41606905398262</v>
      </c>
      <c r="F387" s="18">
        <f t="shared" si="64"/>
        <v>167.72751535445565</v>
      </c>
      <c r="G387" s="19">
        <f t="shared" si="65"/>
        <v>88380.91629593799</v>
      </c>
      <c r="H387" s="20">
        <f t="shared" si="66"/>
        <v>258.3321381079652</v>
      </c>
      <c r="I387" s="20">
        <f t="shared" si="67"/>
        <v>342.1212588694667</v>
      </c>
      <c r="J387" s="20">
        <f t="shared" si="68"/>
        <v>883.8091629593799</v>
      </c>
      <c r="K387" s="3"/>
      <c r="L387" s="40" t="str">
        <f t="shared" si="69"/>
        <v>234.73,171.06</v>
      </c>
      <c r="M387" s="42" t="str">
        <f t="shared" si="70"/>
        <v>254.14,171.06</v>
      </c>
      <c r="N387" s="43" t="str">
        <f t="shared" si="71"/>
        <v>97.42,171.06</v>
      </c>
    </row>
    <row r="388" spans="1:14" ht="12.75">
      <c r="A388" s="3">
        <v>34</v>
      </c>
      <c r="B388" s="18">
        <f t="shared" si="62"/>
        <v>3.1205850741407204</v>
      </c>
      <c r="C388" s="18">
        <f t="shared" si="60"/>
        <v>234.87153785193834</v>
      </c>
      <c r="D388" s="18">
        <f t="shared" si="63"/>
        <v>254.29510520219173</v>
      </c>
      <c r="E388" s="18">
        <f t="shared" si="61"/>
        <v>97.47492619571075</v>
      </c>
      <c r="F388" s="18">
        <f t="shared" si="64"/>
        <v>168.08888926349448</v>
      </c>
      <c r="G388" s="19">
        <f t="shared" si="65"/>
        <v>88762.16517359958</v>
      </c>
      <c r="H388" s="20">
        <f t="shared" si="66"/>
        <v>258.4498523914215</v>
      </c>
      <c r="I388" s="20">
        <f t="shared" si="67"/>
        <v>343.44057213532307</v>
      </c>
      <c r="J388" s="20">
        <f t="shared" si="68"/>
        <v>887.6216517359958</v>
      </c>
      <c r="K388" s="3"/>
      <c r="L388" s="40" t="str">
        <f t="shared" si="69"/>
        <v>234.87,171.72</v>
      </c>
      <c r="M388" s="42" t="str">
        <f t="shared" si="70"/>
        <v>254.30,171.72</v>
      </c>
      <c r="N388" s="43" t="str">
        <f t="shared" si="71"/>
        <v>97.47,171.72</v>
      </c>
    </row>
    <row r="389" spans="1:14" ht="12.75">
      <c r="A389" s="3">
        <v>33</v>
      </c>
      <c r="B389" s="18">
        <f t="shared" si="62"/>
        <v>2.9810636838346483</v>
      </c>
      <c r="C389" s="18">
        <f t="shared" si="60"/>
        <v>235.01105924224441</v>
      </c>
      <c r="D389" s="18">
        <f t="shared" si="63"/>
        <v>254.44616482802093</v>
      </c>
      <c r="E389" s="18">
        <f t="shared" si="61"/>
        <v>97.53282949615826</v>
      </c>
      <c r="F389" s="18">
        <f t="shared" si="64"/>
        <v>168.4502631725333</v>
      </c>
      <c r="G389" s="19">
        <f t="shared" si="65"/>
        <v>89144.23457935534</v>
      </c>
      <c r="H389" s="20">
        <f t="shared" si="66"/>
        <v>258.56565899231646</v>
      </c>
      <c r="I389" s="20">
        <f t="shared" si="67"/>
        <v>344.76440114580083</v>
      </c>
      <c r="J389" s="20">
        <f t="shared" si="68"/>
        <v>891.4423457935534</v>
      </c>
      <c r="K389" s="3"/>
      <c r="L389" s="40" t="str">
        <f t="shared" si="69"/>
        <v>235.01,172.38</v>
      </c>
      <c r="M389" s="42" t="str">
        <f t="shared" si="70"/>
        <v>254.45,172.38</v>
      </c>
      <c r="N389" s="43" t="str">
        <f t="shared" si="71"/>
        <v>97.53,172.38</v>
      </c>
    </row>
    <row r="390" spans="1:14" ht="12.75">
      <c r="A390" s="3">
        <v>32</v>
      </c>
      <c r="B390" s="18">
        <f t="shared" si="62"/>
        <v>2.843863997939934</v>
      </c>
      <c r="C390" s="18">
        <f t="shared" si="60"/>
        <v>235.14825892813911</v>
      </c>
      <c r="D390" s="18">
        <f t="shared" si="63"/>
        <v>254.5947107475367</v>
      </c>
      <c r="E390" s="18">
        <f t="shared" si="61"/>
        <v>97.58976925726753</v>
      </c>
      <c r="F390" s="18">
        <f t="shared" si="64"/>
        <v>168.81163708157214</v>
      </c>
      <c r="G390" s="19">
        <f t="shared" si="65"/>
        <v>89527.12451320526</v>
      </c>
      <c r="H390" s="20">
        <f t="shared" si="66"/>
        <v>258.67953851453507</v>
      </c>
      <c r="I390" s="20">
        <f t="shared" si="67"/>
        <v>346.09279507499497</v>
      </c>
      <c r="J390" s="20">
        <f t="shared" si="68"/>
        <v>895.2712451320526</v>
      </c>
      <c r="K390" s="3"/>
      <c r="L390" s="40" t="str">
        <f t="shared" si="69"/>
        <v>235.15,173.05</v>
      </c>
      <c r="M390" s="42" t="str">
        <f t="shared" si="70"/>
        <v>254.59,173.05</v>
      </c>
      <c r="N390" s="43" t="str">
        <f t="shared" si="71"/>
        <v>97.59,173.05</v>
      </c>
    </row>
    <row r="391" spans="1:14" ht="12.75">
      <c r="A391" s="3">
        <v>31</v>
      </c>
      <c r="B391" s="18">
        <f t="shared" si="62"/>
        <v>2.7090107231969753</v>
      </c>
      <c r="C391" s="18">
        <f t="shared" si="60"/>
        <v>235.28311220288208</v>
      </c>
      <c r="D391" s="18">
        <f t="shared" si="63"/>
        <v>254.74071621078375</v>
      </c>
      <c r="E391" s="18">
        <f t="shared" si="61"/>
        <v>97.64573522540076</v>
      </c>
      <c r="F391" s="18">
        <f t="shared" si="64"/>
        <v>169.17301099061098</v>
      </c>
      <c r="G391" s="19">
        <f t="shared" si="65"/>
        <v>89910.83497514937</v>
      </c>
      <c r="H391" s="20">
        <f t="shared" si="66"/>
        <v>258.79147045080146</v>
      </c>
      <c r="I391" s="20">
        <f t="shared" si="67"/>
        <v>347.42580510296307</v>
      </c>
      <c r="J391" s="20">
        <f t="shared" si="68"/>
        <v>899.1083497514936</v>
      </c>
      <c r="K391" s="3"/>
      <c r="L391" s="40" t="str">
        <f t="shared" si="69"/>
        <v>235.28,173.71</v>
      </c>
      <c r="M391" s="42" t="str">
        <f t="shared" si="70"/>
        <v>254.74,173.71</v>
      </c>
      <c r="N391" s="43" t="str">
        <f t="shared" si="71"/>
        <v>97.65,173.71</v>
      </c>
    </row>
    <row r="392" spans="1:14" ht="12.75">
      <c r="A392" s="3">
        <v>30</v>
      </c>
      <c r="B392" s="18">
        <f t="shared" si="62"/>
        <v>2.5765300118274865</v>
      </c>
      <c r="C392" s="18">
        <f t="shared" si="60"/>
        <v>235.41559291425156</v>
      </c>
      <c r="D392" s="18">
        <f t="shared" si="63"/>
        <v>254.884152902786</v>
      </c>
      <c r="E392" s="18">
        <f t="shared" si="61"/>
        <v>97.70071654702532</v>
      </c>
      <c r="F392" s="18">
        <f t="shared" si="64"/>
        <v>169.5343848996498</v>
      </c>
      <c r="G392" s="19">
        <f t="shared" si="65"/>
        <v>90295.36596518765</v>
      </c>
      <c r="H392" s="20">
        <f t="shared" si="66"/>
        <v>258.9014330940506</v>
      </c>
      <c r="I392" s="20">
        <f t="shared" si="67"/>
        <v>348.7634845666777</v>
      </c>
      <c r="J392" s="20">
        <f t="shared" si="68"/>
        <v>902.9536596518765</v>
      </c>
      <c r="K392" s="3"/>
      <c r="L392" s="40" t="str">
        <f t="shared" si="69"/>
        <v>235.42,174.38</v>
      </c>
      <c r="M392" s="42" t="str">
        <f t="shared" si="70"/>
        <v>254.88,174.38</v>
      </c>
      <c r="N392" s="43" t="str">
        <f t="shared" si="71"/>
        <v>97.70,174.38</v>
      </c>
    </row>
    <row r="393" spans="1:14" ht="12.75">
      <c r="A393" s="3">
        <v>29</v>
      </c>
      <c r="B393" s="18">
        <f t="shared" si="62"/>
        <v>2.4464495807980526</v>
      </c>
      <c r="C393" s="18">
        <f t="shared" si="60"/>
        <v>235.545673345281</v>
      </c>
      <c r="D393" s="18">
        <f t="shared" si="63"/>
        <v>255.0249908144202</v>
      </c>
      <c r="E393" s="18">
        <f t="shared" si="61"/>
        <v>97.75470171921802</v>
      </c>
      <c r="F393" s="18">
        <f t="shared" si="64"/>
        <v>169.89575880868864</v>
      </c>
      <c r="G393" s="19">
        <f t="shared" si="65"/>
        <v>90680.71748332011</v>
      </c>
      <c r="H393" s="20">
        <f t="shared" si="66"/>
        <v>259.009403438436</v>
      </c>
      <c r="I393" s="20">
        <f t="shared" si="67"/>
        <v>350.1058891279754</v>
      </c>
      <c r="J393" s="20">
        <f t="shared" si="68"/>
        <v>906.8071748332011</v>
      </c>
      <c r="K393" s="3"/>
      <c r="L393" s="40" t="str">
        <f t="shared" si="69"/>
        <v>235.55,175.05</v>
      </c>
      <c r="M393" s="42" t="str">
        <f t="shared" si="70"/>
        <v>255.02,175.05</v>
      </c>
      <c r="N393" s="43" t="str">
        <f t="shared" si="71"/>
        <v>97.75,175.05</v>
      </c>
    </row>
    <row r="394" spans="1:14" ht="12.75">
      <c r="A394" s="3">
        <v>28</v>
      </c>
      <c r="B394" s="18">
        <f t="shared" si="62"/>
        <v>2.318798845500517</v>
      </c>
      <c r="C394" s="18">
        <f t="shared" si="60"/>
        <v>235.67332408057854</v>
      </c>
      <c r="D394" s="18">
        <f t="shared" si="63"/>
        <v>255.16319809768027</v>
      </c>
      <c r="E394" s="18">
        <f t="shared" si="61"/>
        <v>97.8076785341857</v>
      </c>
      <c r="F394" s="18">
        <f t="shared" si="64"/>
        <v>170.25713271772747</v>
      </c>
      <c r="G394" s="19">
        <f t="shared" si="65"/>
        <v>91066.88952954675</v>
      </c>
      <c r="H394" s="20">
        <f t="shared" si="66"/>
        <v>259.11535706837134</v>
      </c>
      <c r="I394" s="20">
        <f t="shared" si="67"/>
        <v>351.45307696107506</v>
      </c>
      <c r="J394" s="20">
        <f t="shared" si="68"/>
        <v>910.6688952954676</v>
      </c>
      <c r="K394" s="3"/>
      <c r="L394" s="40" t="str">
        <f t="shared" si="69"/>
        <v>235.67,175.73</v>
      </c>
      <c r="M394" s="42" t="str">
        <f t="shared" si="70"/>
        <v>255.16,175.73</v>
      </c>
      <c r="N394" s="43" t="str">
        <f t="shared" si="71"/>
        <v>97.81,175.73</v>
      </c>
    </row>
    <row r="395" spans="1:14" ht="12.75">
      <c r="A395" s="3">
        <v>27</v>
      </c>
      <c r="B395" s="18">
        <f t="shared" si="62"/>
        <v>2.193609070158132</v>
      </c>
      <c r="C395" s="18">
        <f t="shared" si="60"/>
        <v>235.79851385592093</v>
      </c>
      <c r="D395" s="18">
        <f t="shared" si="63"/>
        <v>255.29874090283275</v>
      </c>
      <c r="E395" s="18">
        <f t="shared" si="61"/>
        <v>97.8596340168447</v>
      </c>
      <c r="F395" s="18">
        <f t="shared" si="64"/>
        <v>170.6185066267663</v>
      </c>
      <c r="G395" s="19">
        <f t="shared" si="65"/>
        <v>91453.88210386757</v>
      </c>
      <c r="H395" s="20">
        <f t="shared" si="66"/>
        <v>259.21926803368933</v>
      </c>
      <c r="I395" s="20">
        <f t="shared" si="67"/>
        <v>352.80510896274035</v>
      </c>
      <c r="J395" s="20">
        <f t="shared" si="68"/>
        <v>914.5388210386757</v>
      </c>
      <c r="K395" s="3"/>
      <c r="L395" s="40" t="str">
        <f t="shared" si="69"/>
        <v>235.80,176.40</v>
      </c>
      <c r="M395" s="42" t="str">
        <f t="shared" si="70"/>
        <v>255.30,176.40</v>
      </c>
      <c r="N395" s="43" t="str">
        <f t="shared" si="71"/>
        <v>97.86,176.40</v>
      </c>
    </row>
    <row r="396" spans="1:14" ht="12.75">
      <c r="A396" s="3">
        <v>26</v>
      </c>
      <c r="B396" s="18">
        <f t="shared" si="62"/>
        <v>2.070913537735116</v>
      </c>
      <c r="C396" s="18">
        <f t="shared" si="60"/>
        <v>235.92120938834393</v>
      </c>
      <c r="D396" s="18">
        <f t="shared" si="63"/>
        <v>255.43158319445607</v>
      </c>
      <c r="E396" s="18">
        <f t="shared" si="61"/>
        <v>97.91055435430599</v>
      </c>
      <c r="F396" s="18">
        <f t="shared" si="64"/>
        <v>170.97988053580514</v>
      </c>
      <c r="G396" s="19">
        <f t="shared" si="65"/>
        <v>91841.69520628256</v>
      </c>
      <c r="H396" s="20">
        <f t="shared" si="66"/>
        <v>259.321108708612</v>
      </c>
      <c r="I396" s="20">
        <f t="shared" si="67"/>
        <v>354.16204898877373</v>
      </c>
      <c r="J396" s="20">
        <f t="shared" si="68"/>
        <v>918.4169520628255</v>
      </c>
      <c r="K396" s="3"/>
      <c r="L396" s="40" t="str">
        <f t="shared" si="69"/>
        <v>235.92,177.08</v>
      </c>
      <c r="M396" s="42" t="str">
        <f t="shared" si="70"/>
        <v>255.43,177.08</v>
      </c>
      <c r="N396" s="43" t="str">
        <f t="shared" si="71"/>
        <v>97.91,177.08</v>
      </c>
    </row>
    <row r="397" spans="1:14" ht="12.75">
      <c r="A397" s="3">
        <v>25</v>
      </c>
      <c r="B397" s="18">
        <f t="shared" si="62"/>
        <v>1.950747742710739</v>
      </c>
      <c r="C397" s="18">
        <f t="shared" si="60"/>
        <v>236.0413751833683</v>
      </c>
      <c r="D397" s="18">
        <f t="shared" si="63"/>
        <v>255.56168654272423</v>
      </c>
      <c r="E397" s="18">
        <f t="shared" si="61"/>
        <v>97.96042481587139</v>
      </c>
      <c r="F397" s="18">
        <f t="shared" si="64"/>
        <v>171.34125444484397</v>
      </c>
      <c r="G397" s="19">
        <f t="shared" si="65"/>
        <v>92230.32883679173</v>
      </c>
      <c r="H397" s="20">
        <f t="shared" si="66"/>
        <v>259.4208496317427</v>
      </c>
      <c r="I397" s="20">
        <f t="shared" si="67"/>
        <v>355.5239641212956</v>
      </c>
      <c r="J397" s="20">
        <f t="shared" si="68"/>
        <v>922.3032883679173</v>
      </c>
      <c r="K397" s="3"/>
      <c r="L397" s="40" t="str">
        <f t="shared" si="69"/>
        <v>236.04,177.76</v>
      </c>
      <c r="M397" s="42" t="str">
        <f t="shared" si="70"/>
        <v>255.56,177.76</v>
      </c>
      <c r="N397" s="43" t="str">
        <f t="shared" si="71"/>
        <v>97.96,177.76</v>
      </c>
    </row>
    <row r="398" spans="1:14" ht="12.75">
      <c r="A398" s="3">
        <v>24</v>
      </c>
      <c r="B398" s="18">
        <f t="shared" si="62"/>
        <v>1.833149610816264</v>
      </c>
      <c r="C398" s="18">
        <f t="shared" si="60"/>
        <v>236.15897331526278</v>
      </c>
      <c r="D398" s="18">
        <f t="shared" si="63"/>
        <v>255.68900988549782</v>
      </c>
      <c r="E398" s="18">
        <f t="shared" si="61"/>
        <v>98.00922966183954</v>
      </c>
      <c r="F398" s="18">
        <f t="shared" si="64"/>
        <v>171.70262835388277</v>
      </c>
      <c r="G398" s="19">
        <f t="shared" si="65"/>
        <v>92619.78299539504</v>
      </c>
      <c r="H398" s="20">
        <f t="shared" si="66"/>
        <v>259.51845932367905</v>
      </c>
      <c r="I398" s="20">
        <f t="shared" si="67"/>
        <v>356.89092497222686</v>
      </c>
      <c r="J398" s="20">
        <f t="shared" si="68"/>
        <v>926.1978299539504</v>
      </c>
      <c r="K398" s="3"/>
      <c r="L398" s="40" t="str">
        <f t="shared" si="69"/>
        <v>236.16,178.45</v>
      </c>
      <c r="M398" s="42" t="str">
        <f t="shared" si="70"/>
        <v>255.69,178.45</v>
      </c>
      <c r="N398" s="43" t="str">
        <f t="shared" si="71"/>
        <v>98.01,178.45</v>
      </c>
    </row>
    <row r="399" spans="1:14" ht="12.75">
      <c r="A399" s="3">
        <v>23</v>
      </c>
      <c r="B399" s="18">
        <f t="shared" si="62"/>
        <v>1.7181597507649116</v>
      </c>
      <c r="C399" s="18">
        <f t="shared" si="60"/>
        <v>236.27396317531412</v>
      </c>
      <c r="D399" s="18">
        <f t="shared" si="63"/>
        <v>255.81350925577647</v>
      </c>
      <c r="E399" s="18">
        <f t="shared" si="61"/>
        <v>98.05695203903463</v>
      </c>
      <c r="F399" s="18">
        <f t="shared" si="64"/>
        <v>172.0640022629216</v>
      </c>
      <c r="G399" s="19">
        <f t="shared" si="65"/>
        <v>93010.05768209256</v>
      </c>
      <c r="H399" s="20">
        <f t="shared" si="66"/>
        <v>259.6139040780692</v>
      </c>
      <c r="I399" s="20">
        <f t="shared" si="67"/>
        <v>358.26300602961254</v>
      </c>
      <c r="J399" s="20">
        <f t="shared" si="68"/>
        <v>930.1005768209257</v>
      </c>
      <c r="K399" s="3"/>
      <c r="L399" s="40" t="str">
        <f t="shared" si="69"/>
        <v>236.27,179.13</v>
      </c>
      <c r="M399" s="42" t="str">
        <f t="shared" si="70"/>
        <v>255.81,179.13</v>
      </c>
      <c r="N399" s="43" t="str">
        <f t="shared" si="71"/>
        <v>98.06,179.13</v>
      </c>
    </row>
    <row r="400" spans="1:14" ht="12.75">
      <c r="A400" s="3">
        <v>22</v>
      </c>
      <c r="B400" s="18">
        <f t="shared" si="62"/>
        <v>1.6058217442023661</v>
      </c>
      <c r="C400" s="18">
        <f t="shared" si="60"/>
        <v>236.3863011818767</v>
      </c>
      <c r="D400" s="18">
        <f t="shared" si="63"/>
        <v>255.93513746776972</v>
      </c>
      <c r="E400" s="18">
        <f t="shared" si="61"/>
        <v>98.10357386047288</v>
      </c>
      <c r="F400" s="18">
        <f t="shared" si="64"/>
        <v>172.42537617196044</v>
      </c>
      <c r="G400" s="19">
        <f t="shared" si="65"/>
        <v>93401.15289688426</v>
      </c>
      <c r="H400" s="20">
        <f t="shared" si="66"/>
        <v>259.7071477209457</v>
      </c>
      <c r="I400" s="20">
        <f t="shared" si="67"/>
        <v>359.6402860549815</v>
      </c>
      <c r="J400" s="20">
        <f t="shared" si="68"/>
        <v>934.0115289688426</v>
      </c>
      <c r="K400" s="3"/>
      <c r="L400" s="40" t="str">
        <f t="shared" si="69"/>
        <v>236.39,179.82</v>
      </c>
      <c r="M400" s="42" t="str">
        <f t="shared" si="70"/>
        <v>255.94,179.82</v>
      </c>
      <c r="N400" s="43" t="str">
        <f t="shared" si="71"/>
        <v>98.10,179.82</v>
      </c>
    </row>
    <row r="401" spans="1:14" ht="12.75">
      <c r="A401" s="3">
        <v>21</v>
      </c>
      <c r="B401" s="18">
        <f t="shared" si="62"/>
        <v>1.496182481651168</v>
      </c>
      <c r="C401" s="18">
        <f t="shared" si="60"/>
        <v>236.49594044442787</v>
      </c>
      <c r="D401" s="18">
        <f t="shared" si="63"/>
        <v>256.0538437531704</v>
      </c>
      <c r="E401" s="18">
        <f t="shared" si="61"/>
        <v>98.14907566594096</v>
      </c>
      <c r="F401" s="18">
        <f t="shared" si="64"/>
        <v>172.78675008099927</v>
      </c>
      <c r="G401" s="19">
        <f t="shared" si="65"/>
        <v>93793.06863977014</v>
      </c>
      <c r="H401" s="20">
        <f t="shared" si="66"/>
        <v>259.79815133188185</v>
      </c>
      <c r="I401" s="20">
        <f t="shared" si="67"/>
        <v>361.02284854195597</v>
      </c>
      <c r="J401" s="20">
        <f t="shared" si="68"/>
        <v>937.9306863977014</v>
      </c>
      <c r="K401" s="3"/>
      <c r="L401" s="40" t="str">
        <f t="shared" si="69"/>
        <v>236.50,180.51</v>
      </c>
      <c r="M401" s="42" t="str">
        <f t="shared" si="70"/>
        <v>256.05,180.51</v>
      </c>
      <c r="N401" s="43" t="str">
        <f t="shared" si="71"/>
        <v>98.15,180.51</v>
      </c>
    </row>
    <row r="402" spans="1:14" ht="12.75">
      <c r="A402" s="3">
        <v>20</v>
      </c>
      <c r="B402" s="18">
        <f t="shared" si="62"/>
        <v>1.3892925542447045</v>
      </c>
      <c r="C402" s="18">
        <f t="shared" si="60"/>
        <v>236.60283037183433</v>
      </c>
      <c r="D402" s="18">
        <f t="shared" si="63"/>
        <v>256.1695733370249</v>
      </c>
      <c r="E402" s="18">
        <f t="shared" si="61"/>
        <v>98.19343645942108</v>
      </c>
      <c r="F402" s="18">
        <f t="shared" si="64"/>
        <v>173.1481239900381</v>
      </c>
      <c r="G402" s="19">
        <f t="shared" si="65"/>
        <v>94185.8049107502</v>
      </c>
      <c r="H402" s="20">
        <f t="shared" si="66"/>
        <v>259.88687291884213</v>
      </c>
      <c r="I402" s="20">
        <f t="shared" si="67"/>
        <v>362.4107822489468</v>
      </c>
      <c r="J402" s="20">
        <f t="shared" si="68"/>
        <v>941.8580491075022</v>
      </c>
      <c r="K402" s="3"/>
      <c r="L402" s="40" t="str">
        <f t="shared" si="69"/>
        <v>236.60,181.21</v>
      </c>
      <c r="M402" s="42" t="str">
        <f t="shared" si="70"/>
        <v>256.17,181.21</v>
      </c>
      <c r="N402" s="43" t="str">
        <f t="shared" si="71"/>
        <v>98.19,181.21</v>
      </c>
    </row>
    <row r="403" spans="1:14" ht="12.75">
      <c r="A403" s="3">
        <v>19</v>
      </c>
      <c r="B403" s="18">
        <f t="shared" si="62"/>
        <v>1.2852067137209744</v>
      </c>
      <c r="C403" s="18">
        <f t="shared" si="60"/>
        <v>236.70691621235807</v>
      </c>
      <c r="D403" s="18">
        <f t="shared" si="63"/>
        <v>256.28226693969856</v>
      </c>
      <c r="E403" s="18">
        <f t="shared" si="61"/>
        <v>98.23663351818716</v>
      </c>
      <c r="F403" s="18">
        <f t="shared" si="64"/>
        <v>173.50949789907693</v>
      </c>
      <c r="G403" s="19">
        <f t="shared" si="65"/>
        <v>94579.36170982441</v>
      </c>
      <c r="H403" s="20">
        <f t="shared" si="66"/>
        <v>259.9732670363743</v>
      </c>
      <c r="I403" s="20">
        <f t="shared" si="67"/>
        <v>363.80418182224594</v>
      </c>
      <c r="J403" s="20">
        <f t="shared" si="68"/>
        <v>945.7936170982441</v>
      </c>
      <c r="K403" s="3"/>
      <c r="L403" s="40" t="str">
        <f t="shared" si="69"/>
        <v>236.71,181.90</v>
      </c>
      <c r="M403" s="42" t="str">
        <f t="shared" si="70"/>
        <v>256.28,181.90</v>
      </c>
      <c r="N403" s="43" t="str">
        <f t="shared" si="71"/>
        <v>98.24,181.90</v>
      </c>
    </row>
    <row r="404" spans="1:14" ht="12.75">
      <c r="A404" s="3">
        <v>18</v>
      </c>
      <c r="B404" s="18">
        <f t="shared" si="62"/>
        <v>1.1839844167283218</v>
      </c>
      <c r="C404" s="18">
        <f t="shared" si="60"/>
        <v>236.80813850935073</v>
      </c>
      <c r="D404" s="18">
        <f t="shared" si="63"/>
        <v>256.3918601875564</v>
      </c>
      <c r="E404" s="18">
        <f t="shared" si="61"/>
        <v>98.27864216691044</v>
      </c>
      <c r="F404" s="18">
        <f t="shared" si="64"/>
        <v>173.87087180811577</v>
      </c>
      <c r="G404" s="19">
        <f t="shared" si="65"/>
        <v>94973.73903699282</v>
      </c>
      <c r="H404" s="20">
        <f t="shared" si="66"/>
        <v>260.05728433382086</v>
      </c>
      <c r="I404" s="20">
        <f t="shared" si="67"/>
        <v>365.2031485304614</v>
      </c>
      <c r="J404" s="20">
        <f t="shared" si="68"/>
        <v>949.7373903699282</v>
      </c>
      <c r="K404" s="3"/>
      <c r="L404" s="40" t="str">
        <f t="shared" si="69"/>
        <v>236.81,182.60</v>
      </c>
      <c r="M404" s="42" t="str">
        <f t="shared" si="70"/>
        <v>256.39,182.60</v>
      </c>
      <c r="N404" s="43" t="str">
        <f t="shared" si="71"/>
        <v>98.28,182.60</v>
      </c>
    </row>
    <row r="405" spans="1:14" ht="12.75">
      <c r="A405" s="3">
        <v>17</v>
      </c>
      <c r="B405" s="18">
        <f t="shared" si="62"/>
        <v>1.0856904743602556</v>
      </c>
      <c r="C405" s="18">
        <f t="shared" si="60"/>
        <v>236.90643245171879</v>
      </c>
      <c r="D405" s="18">
        <f t="shared" si="63"/>
        <v>256.49828290971266</v>
      </c>
      <c r="E405" s="18">
        <f t="shared" si="61"/>
        <v>98.31943550809363</v>
      </c>
      <c r="F405" s="18">
        <f t="shared" si="64"/>
        <v>174.2322457171546</v>
      </c>
      <c r="G405" s="19">
        <f t="shared" si="65"/>
        <v>95368.93689225541</v>
      </c>
      <c r="H405" s="20">
        <f t="shared" si="66"/>
        <v>260.13887101618724</v>
      </c>
      <c r="I405" s="20">
        <f t="shared" si="67"/>
        <v>366.60779113753074</v>
      </c>
      <c r="J405" s="20">
        <f t="shared" si="68"/>
        <v>953.6893689225541</v>
      </c>
      <c r="K405" s="3"/>
      <c r="L405" s="40" t="str">
        <f t="shared" si="69"/>
        <v>236.91,183.30</v>
      </c>
      <c r="M405" s="42" t="str">
        <f t="shared" si="70"/>
        <v>256.50,183.30</v>
      </c>
      <c r="N405" s="43" t="str">
        <f t="shared" si="71"/>
        <v>98.32,183.30</v>
      </c>
    </row>
    <row r="406" spans="1:14" ht="12.75">
      <c r="A406" s="3">
        <v>16</v>
      </c>
      <c r="B406" s="18">
        <f t="shared" si="62"/>
        <v>0.9903958345460424</v>
      </c>
      <c r="C406" s="18">
        <f t="shared" si="60"/>
        <v>237.001727091533</v>
      </c>
      <c r="D406" s="18">
        <f t="shared" si="63"/>
        <v>256.6014582909376</v>
      </c>
      <c r="E406" s="18">
        <f t="shared" si="61"/>
        <v>98.35898409736797</v>
      </c>
      <c r="F406" s="18">
        <f t="shared" si="64"/>
        <v>174.59361962619343</v>
      </c>
      <c r="G406" s="19">
        <f t="shared" si="65"/>
        <v>95764.95527561217</v>
      </c>
      <c r="H406" s="20">
        <f t="shared" si="66"/>
        <v>260.2179681947359</v>
      </c>
      <c r="I406" s="20">
        <f t="shared" si="67"/>
        <v>368.01822695020746</v>
      </c>
      <c r="J406" s="20">
        <f t="shared" si="68"/>
        <v>957.6495527561217</v>
      </c>
      <c r="K406" s="3"/>
      <c r="L406" s="40" t="str">
        <f t="shared" si="69"/>
        <v>237.00,184.01</v>
      </c>
      <c r="M406" s="42" t="str">
        <f t="shared" si="70"/>
        <v>256.60,184.01</v>
      </c>
      <c r="N406" s="43" t="str">
        <f t="shared" si="71"/>
        <v>98.36,184.01</v>
      </c>
    </row>
    <row r="407" spans="1:14" ht="12.75">
      <c r="A407" s="3">
        <v>15</v>
      </c>
      <c r="B407" s="18">
        <f t="shared" si="62"/>
        <v>0.8981785343335176</v>
      </c>
      <c r="C407" s="18">
        <f aca="true" t="shared" si="72" ref="C407:C422">$I$12-B407</f>
        <v>237.09394439174554</v>
      </c>
      <c r="D407" s="18">
        <f t="shared" si="63"/>
        <v>256.70130184062214</v>
      </c>
      <c r="E407" s="18">
        <f aca="true" t="shared" si="73" ref="E407:E422">($H$422-$H$23)/2/$I$12*C407</f>
        <v>98.39725554828277</v>
      </c>
      <c r="F407" s="18">
        <f t="shared" si="64"/>
        <v>174.95499353523226</v>
      </c>
      <c r="G407" s="19">
        <f t="shared" si="65"/>
        <v>96161.7941870631</v>
      </c>
      <c r="H407" s="20">
        <f t="shared" si="66"/>
        <v>260.2945110965655</v>
      </c>
      <c r="I407" s="20">
        <f t="shared" si="67"/>
        <v>369.4345830880332</v>
      </c>
      <c r="J407" s="20">
        <f t="shared" si="68"/>
        <v>961.6179418706311</v>
      </c>
      <c r="K407" s="3"/>
      <c r="L407" s="40" t="str">
        <f t="shared" si="69"/>
        <v>237.09,184.72</v>
      </c>
      <c r="M407" s="42" t="str">
        <f t="shared" si="70"/>
        <v>256.70,184.72</v>
      </c>
      <c r="N407" s="43" t="str">
        <f t="shared" si="71"/>
        <v>98.40,184.72</v>
      </c>
    </row>
    <row r="408" spans="1:14" ht="12.75">
      <c r="A408" s="3">
        <v>14</v>
      </c>
      <c r="B408" s="18">
        <f aca="true" t="shared" si="74" ref="B408:B422">$I$9*LN(($I$9+SQRT(($I$9*$I$9)-(F408*F408)))/F408)-SQRT(($I$9*$I$9)-(F408*F408))</f>
        <v>0.8091248725501785</v>
      </c>
      <c r="C408" s="18">
        <f t="shared" si="72"/>
        <v>237.18299805352888</v>
      </c>
      <c r="D408" s="18">
        <f aca="true" t="shared" si="75" ref="D408:D422">C408*$I$14/100</f>
        <v>256.79772012313924</v>
      </c>
      <c r="E408" s="18">
        <f t="shared" si="73"/>
        <v>98.43421404563489</v>
      </c>
      <c r="F408" s="18">
        <f aca="true" t="shared" si="76" ref="F408:F422">$I$9-($I$9-$I$8)/400*A408</f>
        <v>175.3163674442711</v>
      </c>
      <c r="G408" s="19">
        <f aca="true" t="shared" si="77" ref="G408:G422">F408^2*PI()</f>
        <v>96559.45362660821</v>
      </c>
      <c r="H408" s="20">
        <f aca="true" t="shared" si="78" ref="H408:H421">2*(TAN($I$13*PI()/180)*C408+$H$23/2)</f>
        <v>260.3684280912697</v>
      </c>
      <c r="I408" s="20">
        <f aca="true" t="shared" si="79" ref="I408:I421">G408/H408</f>
        <v>370.85699804109964</v>
      </c>
      <c r="J408" s="20">
        <f aca="true" t="shared" si="80" ref="J408:J422">I408*H408/100</f>
        <v>965.5945362660822</v>
      </c>
      <c r="K408" s="3"/>
      <c r="L408" s="40" t="str">
        <f aca="true" t="shared" si="81" ref="L408:L422">CONCATENATE((SUBSTITUTE(TEXT(C408,"#.##0,00"),",",".")),",",(SUBSTITUTE(TEXT(I408/2,"#.##0,00"),",",".")))</f>
        <v>237.18,185.43</v>
      </c>
      <c r="M408" s="42" t="str">
        <f aca="true" t="shared" si="82" ref="M408:M422">CONCATENATE((SUBSTITUTE(TEXT(D408,"#.##0,00"),",",".")),",",(SUBSTITUTE(TEXT(I408/2,"#.##0,00"),",",".")))</f>
        <v>256.80,185.43</v>
      </c>
      <c r="N408" s="43" t="str">
        <f aca="true" t="shared" si="83" ref="N408:N422">CONCATENATE((SUBSTITUTE(TEXT(E408,"#.##0,00"),",",".")),",",(SUBSTITUTE(TEXT(I408/2,"#.##0,00"),",",".")))</f>
        <v>98.43,185.43</v>
      </c>
    </row>
    <row r="409" spans="1:14" ht="12.75">
      <c r="A409" s="3">
        <v>13</v>
      </c>
      <c r="B409" s="18">
        <f t="shared" si="74"/>
        <v>0.7233308729588828</v>
      </c>
      <c r="C409" s="18">
        <f t="shared" si="72"/>
        <v>237.26879205312017</v>
      </c>
      <c r="D409" s="18">
        <f t="shared" si="75"/>
        <v>256.8906091736871</v>
      </c>
      <c r="E409" s="18">
        <f t="shared" si="73"/>
        <v>98.46981973823893</v>
      </c>
      <c r="F409" s="18">
        <f t="shared" si="76"/>
        <v>175.67774135330993</v>
      </c>
      <c r="G409" s="19">
        <f t="shared" si="77"/>
        <v>96957.93359424752</v>
      </c>
      <c r="H409" s="20">
        <f t="shared" si="78"/>
        <v>260.4396394764778</v>
      </c>
      <c r="I409" s="20">
        <f t="shared" si="79"/>
        <v>372.28562360609664</v>
      </c>
      <c r="J409" s="20">
        <f t="shared" si="80"/>
        <v>969.5793359424752</v>
      </c>
      <c r="K409" s="3"/>
      <c r="L409" s="40" t="str">
        <f t="shared" si="81"/>
        <v>237.27,186.14</v>
      </c>
      <c r="M409" s="42" t="str">
        <f t="shared" si="82"/>
        <v>256.89,186.14</v>
      </c>
      <c r="N409" s="43" t="str">
        <f t="shared" si="83"/>
        <v>98.47,186.14</v>
      </c>
    </row>
    <row r="410" spans="1:14" ht="12.75">
      <c r="A410" s="3">
        <v>12</v>
      </c>
      <c r="B410" s="18">
        <f t="shared" si="74"/>
        <v>0.6409041373694535</v>
      </c>
      <c r="C410" s="18">
        <f t="shared" si="72"/>
        <v>237.3512187887096</v>
      </c>
      <c r="D410" s="18">
        <f t="shared" si="75"/>
        <v>256.9798524919277</v>
      </c>
      <c r="E410" s="18">
        <f t="shared" si="73"/>
        <v>98.5040279698604</v>
      </c>
      <c r="F410" s="18">
        <f t="shared" si="76"/>
        <v>176.03911526234876</v>
      </c>
      <c r="G410" s="19">
        <f t="shared" si="77"/>
        <v>97357.23408998098</v>
      </c>
      <c r="H410" s="20">
        <f t="shared" si="78"/>
        <v>260.5080559397208</v>
      </c>
      <c r="I410" s="20">
        <f t="shared" si="79"/>
        <v>373.7206273287324</v>
      </c>
      <c r="J410" s="20">
        <f t="shared" si="80"/>
        <v>973.5723408998098</v>
      </c>
      <c r="K410" s="3"/>
      <c r="L410" s="40" t="str">
        <f t="shared" si="81"/>
        <v>237.35,186.86</v>
      </c>
      <c r="M410" s="42" t="str">
        <f t="shared" si="82"/>
        <v>256.98,186.86</v>
      </c>
      <c r="N410" s="43" t="str">
        <f t="shared" si="83"/>
        <v>98.50,186.86</v>
      </c>
    </row>
    <row r="411" spans="1:14" ht="12.75">
      <c r="A411" s="3">
        <v>11</v>
      </c>
      <c r="B411" s="18">
        <f t="shared" si="74"/>
        <v>0.5619662332311677</v>
      </c>
      <c r="C411" s="18">
        <f t="shared" si="72"/>
        <v>237.43015669284787</v>
      </c>
      <c r="D411" s="18">
        <f t="shared" si="75"/>
        <v>257.06531845694366</v>
      </c>
      <c r="E411" s="18">
        <f t="shared" si="73"/>
        <v>98.53678828833192</v>
      </c>
      <c r="F411" s="18">
        <f t="shared" si="76"/>
        <v>176.4004891713876</v>
      </c>
      <c r="G411" s="19">
        <f t="shared" si="77"/>
        <v>97757.35511380862</v>
      </c>
      <c r="H411" s="20">
        <f t="shared" si="78"/>
        <v>260.5735765766638</v>
      </c>
      <c r="I411" s="20">
        <f t="shared" si="79"/>
        <v>375.1621956382337</v>
      </c>
      <c r="J411" s="20">
        <f t="shared" si="80"/>
        <v>977.5735511380861</v>
      </c>
      <c r="K411" s="3"/>
      <c r="L411" s="40" t="str">
        <f t="shared" si="81"/>
        <v>237.43,187.58</v>
      </c>
      <c r="M411" s="42" t="str">
        <f t="shared" si="82"/>
        <v>257.07,187.58</v>
      </c>
      <c r="N411" s="43" t="str">
        <f t="shared" si="83"/>
        <v>98.54,187.58</v>
      </c>
    </row>
    <row r="412" spans="1:14" ht="12.75">
      <c r="A412" s="3">
        <v>10</v>
      </c>
      <c r="B412" s="18">
        <f t="shared" si="74"/>
        <v>0.4866558316214338</v>
      </c>
      <c r="C412" s="18">
        <f t="shared" si="72"/>
        <v>237.50546709445763</v>
      </c>
      <c r="D412" s="18">
        <f t="shared" si="75"/>
        <v>257.14685692974166</v>
      </c>
      <c r="E412" s="18">
        <f t="shared" si="73"/>
        <v>98.5680431432446</v>
      </c>
      <c r="F412" s="18">
        <f t="shared" si="76"/>
        <v>176.76186308042642</v>
      </c>
      <c r="G412" s="19">
        <f t="shared" si="77"/>
        <v>98158.29666573044</v>
      </c>
      <c r="H412" s="20">
        <f t="shared" si="78"/>
        <v>260.63608628648916</v>
      </c>
      <c r="I412" s="20">
        <f t="shared" si="79"/>
        <v>376.610537950741</v>
      </c>
      <c r="J412" s="20">
        <f t="shared" si="80"/>
        <v>981.5829666573044</v>
      </c>
      <c r="K412" s="3"/>
      <c r="L412" s="40" t="str">
        <f t="shared" si="81"/>
        <v>237.51,188.31</v>
      </c>
      <c r="M412" s="42" t="str">
        <f t="shared" si="82"/>
        <v>257.15,188.31</v>
      </c>
      <c r="N412" s="43" t="str">
        <f t="shared" si="83"/>
        <v>98.57,188.31</v>
      </c>
    </row>
    <row r="413" spans="1:14" ht="12.75">
      <c r="A413" s="3">
        <v>9</v>
      </c>
      <c r="B413" s="18">
        <f t="shared" si="74"/>
        <v>0.4151329287858303</v>
      </c>
      <c r="C413" s="18">
        <f t="shared" si="72"/>
        <v>237.57698999729323</v>
      </c>
      <c r="D413" s="18">
        <f t="shared" si="75"/>
        <v>257.2242946825971</v>
      </c>
      <c r="E413" s="18">
        <f t="shared" si="73"/>
        <v>98.59772613395077</v>
      </c>
      <c r="F413" s="18">
        <f t="shared" si="76"/>
        <v>177.12323698946525</v>
      </c>
      <c r="G413" s="19">
        <f t="shared" si="77"/>
        <v>98560.05874574644</v>
      </c>
      <c r="H413" s="20">
        <f t="shared" si="78"/>
        <v>260.6954522679015</v>
      </c>
      <c r="I413" s="20">
        <f t="shared" si="79"/>
        <v>378.0658921677776</v>
      </c>
      <c r="J413" s="20">
        <f t="shared" si="80"/>
        <v>985.6005874574646</v>
      </c>
      <c r="K413" s="3"/>
      <c r="L413" s="40" t="str">
        <f t="shared" si="81"/>
        <v>237.58,189.03</v>
      </c>
      <c r="M413" s="42" t="str">
        <f t="shared" si="82"/>
        <v>257.22,189.03</v>
      </c>
      <c r="N413" s="43" t="str">
        <f t="shared" si="83"/>
        <v>98.60,189.03</v>
      </c>
    </row>
    <row r="414" spans="1:14" ht="12.75">
      <c r="A414" s="3">
        <v>8</v>
      </c>
      <c r="B414" s="18">
        <f t="shared" si="74"/>
        <v>0.3475846852642732</v>
      </c>
      <c r="C414" s="18">
        <f t="shared" si="72"/>
        <v>237.64453824081477</v>
      </c>
      <c r="D414" s="18">
        <f t="shared" si="75"/>
        <v>257.29742907703934</v>
      </c>
      <c r="E414" s="18">
        <f t="shared" si="73"/>
        <v>98.62575958624613</v>
      </c>
      <c r="F414" s="18">
        <f t="shared" si="76"/>
        <v>177.48461089850406</v>
      </c>
      <c r="G414" s="19">
        <f t="shared" si="77"/>
        <v>98962.64135385658</v>
      </c>
      <c r="H414" s="20">
        <f t="shared" si="78"/>
        <v>260.75151917249224</v>
      </c>
      <c r="I414" s="20">
        <f t="shared" si="79"/>
        <v>379.52853225139165</v>
      </c>
      <c r="J414" s="20">
        <f t="shared" si="80"/>
        <v>989.6264135385659</v>
      </c>
      <c r="K414" s="3"/>
      <c r="L414" s="40" t="str">
        <f t="shared" si="81"/>
        <v>237.64,189.76</v>
      </c>
      <c r="M414" s="42" t="str">
        <f t="shared" si="82"/>
        <v>257.30,189.76</v>
      </c>
      <c r="N414" s="43" t="str">
        <f t="shared" si="83"/>
        <v>98.63,189.76</v>
      </c>
    </row>
    <row r="415" spans="1:14" ht="12.75">
      <c r="A415" s="3">
        <v>7</v>
      </c>
      <c r="B415" s="18">
        <f t="shared" si="74"/>
        <v>0.28423377869397015</v>
      </c>
      <c r="C415" s="18">
        <f t="shared" si="72"/>
        <v>237.7078891473851</v>
      </c>
      <c r="D415" s="18">
        <f t="shared" si="75"/>
        <v>257.3660190202836</v>
      </c>
      <c r="E415" s="18">
        <f t="shared" si="73"/>
        <v>98.6520510858414</v>
      </c>
      <c r="F415" s="18">
        <f t="shared" si="76"/>
        <v>177.8459848075429</v>
      </c>
      <c r="G415" s="19">
        <f t="shared" si="77"/>
        <v>99366.04449006094</v>
      </c>
      <c r="H415" s="20">
        <f t="shared" si="78"/>
        <v>260.80410217168276</v>
      </c>
      <c r="I415" s="20">
        <f t="shared" si="79"/>
        <v>380.99877901709544</v>
      </c>
      <c r="J415" s="20">
        <f t="shared" si="80"/>
        <v>993.6604449006095</v>
      </c>
      <c r="K415" s="3"/>
      <c r="L415" s="40" t="str">
        <f t="shared" si="81"/>
        <v>237.71,190.50</v>
      </c>
      <c r="M415" s="42" t="str">
        <f t="shared" si="82"/>
        <v>257.37,190.50</v>
      </c>
      <c r="N415" s="43" t="str">
        <f t="shared" si="83"/>
        <v>98.65,190.50</v>
      </c>
    </row>
    <row r="416" spans="1:14" ht="12.75">
      <c r="A416" s="3">
        <v>6</v>
      </c>
      <c r="B416" s="18">
        <f t="shared" si="74"/>
        <v>0.2253508604853529</v>
      </c>
      <c r="C416" s="18">
        <f t="shared" si="72"/>
        <v>237.7667720655937</v>
      </c>
      <c r="D416" s="18">
        <f t="shared" si="75"/>
        <v>257.42977147840355</v>
      </c>
      <c r="E416" s="18">
        <f t="shared" si="73"/>
        <v>98.67648830866996</v>
      </c>
      <c r="F416" s="18">
        <f t="shared" si="76"/>
        <v>178.20735871658172</v>
      </c>
      <c r="G416" s="19">
        <f t="shared" si="77"/>
        <v>99770.26815435947</v>
      </c>
      <c r="H416" s="20">
        <f t="shared" si="78"/>
        <v>260.8529766173399</v>
      </c>
      <c r="I416" s="20">
        <f t="shared" si="79"/>
        <v>382.477016165003</v>
      </c>
      <c r="J416" s="20">
        <f t="shared" si="80"/>
        <v>997.7026815435946</v>
      </c>
      <c r="K416" s="3"/>
      <c r="L416" s="40" t="str">
        <f t="shared" si="81"/>
        <v>237.77,191.24</v>
      </c>
      <c r="M416" s="42" t="str">
        <f t="shared" si="82"/>
        <v>257.43,191.24</v>
      </c>
      <c r="N416" s="43" t="str">
        <f t="shared" si="83"/>
        <v>98.68,191.24</v>
      </c>
    </row>
    <row r="417" spans="1:14" ht="12.75">
      <c r="A417" s="3">
        <v>5</v>
      </c>
      <c r="B417" s="18">
        <f t="shared" si="74"/>
        <v>0.17127414392772522</v>
      </c>
      <c r="C417" s="18">
        <f t="shared" si="72"/>
        <v>237.82084878215133</v>
      </c>
      <c r="D417" s="18">
        <f t="shared" si="75"/>
        <v>257.4883202683156</v>
      </c>
      <c r="E417" s="18">
        <f t="shared" si="73"/>
        <v>98.69893089155407</v>
      </c>
      <c r="F417" s="18">
        <f t="shared" si="76"/>
        <v>178.56873262562056</v>
      </c>
      <c r="G417" s="19">
        <f t="shared" si="77"/>
        <v>100175.31234675217</v>
      </c>
      <c r="H417" s="20">
        <f t="shared" si="78"/>
        <v>260.8978617831081</v>
      </c>
      <c r="I417" s="20">
        <f t="shared" si="79"/>
        <v>383.96371538694626</v>
      </c>
      <c r="J417" s="20">
        <f t="shared" si="80"/>
        <v>1001.7531234675216</v>
      </c>
      <c r="K417" s="3"/>
      <c r="L417" s="40" t="str">
        <f t="shared" si="81"/>
        <v>237.82,191.98</v>
      </c>
      <c r="M417" s="42" t="str">
        <f t="shared" si="82"/>
        <v>257.49,191.98</v>
      </c>
      <c r="N417" s="43" t="str">
        <f t="shared" si="83"/>
        <v>98.70,191.98</v>
      </c>
    </row>
    <row r="418" spans="1:14" ht="12.75">
      <c r="A418" s="3">
        <v>4</v>
      </c>
      <c r="B418" s="18">
        <f t="shared" si="74"/>
        <v>0.12244243968664037</v>
      </c>
      <c r="C418" s="18">
        <f t="shared" si="72"/>
        <v>237.8696804863924</v>
      </c>
      <c r="D418" s="18">
        <f t="shared" si="75"/>
        <v>257.54119029028914</v>
      </c>
      <c r="E418" s="18">
        <f t="shared" si="73"/>
        <v>98.719196722018</v>
      </c>
      <c r="F418" s="18">
        <f t="shared" si="76"/>
        <v>178.9301065346594</v>
      </c>
      <c r="G418" s="19">
        <f t="shared" si="77"/>
        <v>100581.17706723906</v>
      </c>
      <c r="H418" s="20">
        <f t="shared" si="78"/>
        <v>260.93839344403597</v>
      </c>
      <c r="I418" s="20">
        <f t="shared" si="79"/>
        <v>385.45947853707054</v>
      </c>
      <c r="J418" s="20">
        <f t="shared" si="80"/>
        <v>1005.8117706723906</v>
      </c>
      <c r="K418" s="3"/>
      <c r="L418" s="40" t="str">
        <f t="shared" si="81"/>
        <v>237.87,192.73</v>
      </c>
      <c r="M418" s="42" t="str">
        <f t="shared" si="82"/>
        <v>257.54,192.73</v>
      </c>
      <c r="N418" s="43" t="str">
        <f t="shared" si="83"/>
        <v>98.72,192.73</v>
      </c>
    </row>
    <row r="419" spans="1:14" ht="12.75">
      <c r="A419" s="3">
        <v>3</v>
      </c>
      <c r="B419" s="18">
        <f t="shared" si="74"/>
        <v>0.07945656567748216</v>
      </c>
      <c r="C419" s="18">
        <f t="shared" si="72"/>
        <v>237.91266636040157</v>
      </c>
      <c r="D419" s="18">
        <f t="shared" si="75"/>
        <v>257.5877310395571</v>
      </c>
      <c r="E419" s="18">
        <f t="shared" si="73"/>
        <v>98.73703645234387</v>
      </c>
      <c r="F419" s="18">
        <f t="shared" si="76"/>
        <v>179.29148044369822</v>
      </c>
      <c r="G419" s="19">
        <f t="shared" si="77"/>
        <v>100987.86231582011</v>
      </c>
      <c r="H419" s="20">
        <f t="shared" si="78"/>
        <v>260.9740729046877</v>
      </c>
      <c r="I419" s="20">
        <f t="shared" si="79"/>
        <v>386.96511569830403</v>
      </c>
      <c r="J419" s="20">
        <f t="shared" si="80"/>
        <v>1009.8786231582011</v>
      </c>
      <c r="K419" s="3"/>
      <c r="L419" s="40" t="str">
        <f t="shared" si="81"/>
        <v>237.91,193.48</v>
      </c>
      <c r="M419" s="42" t="str">
        <f t="shared" si="82"/>
        <v>257.59,193.48</v>
      </c>
      <c r="N419" s="43" t="str">
        <f t="shared" si="83"/>
        <v>98.74,193.48</v>
      </c>
    </row>
    <row r="420" spans="1:14" ht="12.75">
      <c r="A420" s="3">
        <v>2</v>
      </c>
      <c r="B420" s="18">
        <f t="shared" si="74"/>
        <v>0.04321152072859746</v>
      </c>
      <c r="C420" s="18">
        <f t="shared" si="72"/>
        <v>237.94891140535046</v>
      </c>
      <c r="D420" s="18">
        <f t="shared" si="75"/>
        <v>257.6269735020651</v>
      </c>
      <c r="E420" s="18">
        <f t="shared" si="73"/>
        <v>98.75207864567928</v>
      </c>
      <c r="F420" s="18">
        <f t="shared" si="76"/>
        <v>179.65285435273705</v>
      </c>
      <c r="G420" s="19">
        <f t="shared" si="77"/>
        <v>101395.36809249534</v>
      </c>
      <c r="H420" s="20">
        <f t="shared" si="78"/>
        <v>261.0041572913585</v>
      </c>
      <c r="I420" s="20">
        <f t="shared" si="79"/>
        <v>388.4818124920051</v>
      </c>
      <c r="J420" s="20">
        <f t="shared" si="80"/>
        <v>1013.9536809249533</v>
      </c>
      <c r="K420" s="3"/>
      <c r="L420" s="40" t="str">
        <f t="shared" si="81"/>
        <v>237.95,194.24</v>
      </c>
      <c r="M420" s="42" t="str">
        <f t="shared" si="82"/>
        <v>257.63,194.24</v>
      </c>
      <c r="N420" s="43" t="str">
        <f t="shared" si="83"/>
        <v>98.75,194.24</v>
      </c>
    </row>
    <row r="421" spans="1:14" ht="12.75">
      <c r="A421" s="3">
        <v>1</v>
      </c>
      <c r="B421" s="18">
        <f t="shared" si="74"/>
        <v>0.015263774199670621</v>
      </c>
      <c r="C421" s="18">
        <f t="shared" si="72"/>
        <v>237.97685915187938</v>
      </c>
      <c r="D421" s="18">
        <f t="shared" si="75"/>
        <v>257.65723249048375</v>
      </c>
      <c r="E421" s="18">
        <f t="shared" si="73"/>
        <v>98.76367734578214</v>
      </c>
      <c r="F421" s="18">
        <f t="shared" si="76"/>
        <v>180.01422826177588</v>
      </c>
      <c r="G421" s="19">
        <f t="shared" si="77"/>
        <v>101803.69439726474</v>
      </c>
      <c r="H421" s="20">
        <f t="shared" si="78"/>
        <v>261.02735469156426</v>
      </c>
      <c r="I421" s="20">
        <f t="shared" si="79"/>
        <v>390.01159291354065</v>
      </c>
      <c r="J421" s="20">
        <f t="shared" si="80"/>
        <v>1018.0369439726475</v>
      </c>
      <c r="K421" s="3"/>
      <c r="L421" s="40" t="str">
        <f t="shared" si="81"/>
        <v>237.98,195.01</v>
      </c>
      <c r="M421" s="42" t="str">
        <f t="shared" si="82"/>
        <v>257.66,195.01</v>
      </c>
      <c r="N421" s="43" t="str">
        <f t="shared" si="83"/>
        <v>98.76,195.01</v>
      </c>
    </row>
    <row r="422" spans="1:14" ht="12.75">
      <c r="A422" s="3">
        <v>0</v>
      </c>
      <c r="B422" s="18">
        <f t="shared" si="74"/>
        <v>0</v>
      </c>
      <c r="C422" s="18">
        <f t="shared" si="72"/>
        <v>237.99212292607905</v>
      </c>
      <c r="D422" s="18">
        <f t="shared" si="75"/>
        <v>257.67375855873956</v>
      </c>
      <c r="E422" s="18">
        <f t="shared" si="73"/>
        <v>98.77001202250452</v>
      </c>
      <c r="F422" s="18">
        <f t="shared" si="76"/>
        <v>180.37560217081472</v>
      </c>
      <c r="G422" s="19">
        <f t="shared" si="77"/>
        <v>102212.84123012834</v>
      </c>
      <c r="H422" s="20">
        <f>SQRT(G422/$I$6)</f>
        <v>261.04002404500903</v>
      </c>
      <c r="I422" s="20">
        <f>H422*$I$6</f>
        <v>391.5600360675136</v>
      </c>
      <c r="J422" s="20">
        <f t="shared" si="80"/>
        <v>1022.1284123012836</v>
      </c>
      <c r="K422" s="3"/>
      <c r="L422" s="40" t="str">
        <f t="shared" si="81"/>
        <v>237.99,195.78</v>
      </c>
      <c r="M422" s="42" t="str">
        <f t="shared" si="82"/>
        <v>257.67,195.78</v>
      </c>
      <c r="N422" s="43" t="str">
        <f t="shared" si="83"/>
        <v>98.77,195.78</v>
      </c>
    </row>
    <row r="423" spans="5:14" ht="12.75">
      <c r="E423" s="18"/>
      <c r="L423" s="44"/>
      <c r="M423" s="42"/>
      <c r="N423" s="43"/>
    </row>
    <row r="424" ht="12.75">
      <c r="E424" s="18"/>
    </row>
    <row r="425" spans="2:5" ht="12.75">
      <c r="B425" s="13"/>
      <c r="E425" s="18"/>
    </row>
    <row r="426" ht="12.75">
      <c r="E426" s="18"/>
    </row>
    <row r="427" ht="12.75">
      <c r="E427" s="18"/>
    </row>
    <row r="428" ht="12.75">
      <c r="E428" s="18"/>
    </row>
    <row r="429" ht="12.75">
      <c r="E429" s="18"/>
    </row>
    <row r="430" ht="12.75">
      <c r="E430" s="18"/>
    </row>
    <row r="431" ht="12.75">
      <c r="E431" s="18"/>
    </row>
    <row r="432" ht="12.75">
      <c r="E432" s="18"/>
    </row>
    <row r="433" ht="12.75">
      <c r="E433" s="18"/>
    </row>
    <row r="434" ht="12.75">
      <c r="E434" s="18"/>
    </row>
    <row r="435" ht="12.75">
      <c r="E435" s="18"/>
    </row>
    <row r="436" ht="12.75">
      <c r="E436" s="18"/>
    </row>
    <row r="437" ht="12.75">
      <c r="E437" s="18"/>
    </row>
    <row r="438" ht="12.75">
      <c r="E438" s="18"/>
    </row>
    <row r="439" ht="12.75">
      <c r="E439" s="18"/>
    </row>
    <row r="440" ht="12.75">
      <c r="E440" s="18"/>
    </row>
    <row r="441" ht="12.75">
      <c r="E441" s="18"/>
    </row>
    <row r="442" ht="12.75">
      <c r="E442" s="18"/>
    </row>
    <row r="443" ht="12.75">
      <c r="E443" s="18"/>
    </row>
    <row r="444" ht="12.75">
      <c r="E444" s="18"/>
    </row>
    <row r="445" ht="12.75">
      <c r="E445" s="18"/>
    </row>
    <row r="446" ht="12.75">
      <c r="E446" s="18"/>
    </row>
    <row r="447" ht="12.75">
      <c r="E447" s="18"/>
    </row>
    <row r="448" ht="12.75">
      <c r="E448" s="18"/>
    </row>
    <row r="449" ht="12.75">
      <c r="E449" s="18"/>
    </row>
    <row r="450" ht="12.75">
      <c r="E450" s="18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S454"/>
  <sheetViews>
    <sheetView workbookViewId="0" topLeftCell="A1">
      <pane ySplit="9825" topLeftCell="BM424" activePane="topLeft" state="split"/>
      <selection pane="topLeft" activeCell="L25" sqref="L25"/>
      <selection pane="bottomLeft" activeCell="H426" sqref="H426"/>
    </sheetView>
  </sheetViews>
  <sheetFormatPr defaultColWidth="11.421875" defaultRowHeight="12.75"/>
  <cols>
    <col min="1" max="1" width="5.421875" style="3" customWidth="1"/>
    <col min="2" max="2" width="12.28125" style="0" customWidth="1"/>
    <col min="3" max="3" width="11.28125" style="3" customWidth="1"/>
    <col min="4" max="4" width="10.421875" style="3" bestFit="1" customWidth="1"/>
    <col min="5" max="5" width="9.421875" style="3" customWidth="1"/>
    <col min="6" max="6" width="9.140625" style="3" customWidth="1"/>
    <col min="7" max="9" width="9.140625" style="0" customWidth="1"/>
    <col min="10" max="10" width="11.28125" style="0" customWidth="1"/>
    <col min="11" max="11" width="4.7109375" style="0" customWidth="1"/>
    <col min="12" max="12" width="15.140625" style="0" bestFit="1" customWidth="1"/>
    <col min="13" max="13" width="17.28125" style="0" bestFit="1" customWidth="1"/>
    <col min="14" max="14" width="17.57421875" style="0" customWidth="1"/>
    <col min="15" max="15" width="17.140625" style="0" customWidth="1"/>
    <col min="16" max="16" width="6.8515625" style="0" customWidth="1"/>
    <col min="17" max="16384" width="9.140625" style="0" customWidth="1"/>
  </cols>
  <sheetData>
    <row r="1" ht="12.75"/>
    <row r="2" spans="1:10" s="2" customFormat="1" ht="26.25" customHeight="1">
      <c r="A2" s="1"/>
      <c r="B2" s="57" t="s">
        <v>114</v>
      </c>
      <c r="C2" s="23"/>
      <c r="D2" s="23"/>
      <c r="E2" s="23"/>
      <c r="F2" s="23"/>
      <c r="G2" s="24"/>
      <c r="H2" s="24"/>
      <c r="I2" s="24"/>
      <c r="J2" s="24"/>
    </row>
    <row r="3" ht="13.5" thickBot="1"/>
    <row r="4" spans="2:10" ht="16.5" thickBot="1">
      <c r="B4" s="4" t="s">
        <v>17</v>
      </c>
      <c r="C4" s="5"/>
      <c r="D4" s="6"/>
      <c r="E4" s="6"/>
      <c r="F4" s="7"/>
      <c r="G4" s="7"/>
      <c r="H4" s="8"/>
      <c r="I4" s="26">
        <v>15</v>
      </c>
      <c r="J4" s="9" t="s">
        <v>3</v>
      </c>
    </row>
    <row r="5" spans="2:15" ht="13.5" thickBot="1">
      <c r="B5" s="4" t="s">
        <v>33</v>
      </c>
      <c r="C5" s="5"/>
      <c r="D5" s="6"/>
      <c r="E5" s="6"/>
      <c r="F5" s="7"/>
      <c r="G5" s="7"/>
      <c r="H5" s="8"/>
      <c r="I5" s="27">
        <v>8</v>
      </c>
      <c r="J5" s="9"/>
      <c r="L5" s="3"/>
      <c r="O5" s="10"/>
    </row>
    <row r="6" spans="2:10" ht="13.5" thickBot="1">
      <c r="B6" s="4" t="s">
        <v>19</v>
      </c>
      <c r="C6" s="5"/>
      <c r="D6" s="6"/>
      <c r="E6" s="6"/>
      <c r="F6" s="7"/>
      <c r="G6" s="7"/>
      <c r="H6" s="8"/>
      <c r="I6" s="28">
        <v>1</v>
      </c>
      <c r="J6" s="9" t="s">
        <v>27</v>
      </c>
    </row>
    <row r="7" spans="2:11" ht="13.5" thickBot="1">
      <c r="B7" s="4" t="s">
        <v>26</v>
      </c>
      <c r="C7" s="5"/>
      <c r="D7" s="6"/>
      <c r="E7" s="6"/>
      <c r="F7" s="7"/>
      <c r="G7" s="7"/>
      <c r="H7" s="8"/>
      <c r="I7" s="29">
        <v>344</v>
      </c>
      <c r="J7" s="9" t="s">
        <v>4</v>
      </c>
      <c r="K7" s="10"/>
    </row>
    <row r="8" spans="2:11" ht="16.5" thickBot="1">
      <c r="B8" s="4" t="s">
        <v>23</v>
      </c>
      <c r="C8" s="5"/>
      <c r="D8" s="6"/>
      <c r="E8" s="6"/>
      <c r="F8" s="7"/>
      <c r="G8" s="7"/>
      <c r="H8" s="8"/>
      <c r="I8" s="30">
        <v>0.49</v>
      </c>
      <c r="J8" s="9"/>
      <c r="K8" s="3"/>
    </row>
    <row r="9" spans="2:11" ht="16.5" thickBot="1">
      <c r="B9" s="4" t="s">
        <v>24</v>
      </c>
      <c r="C9" s="5"/>
      <c r="D9" s="6"/>
      <c r="E9" s="6"/>
      <c r="F9" s="7"/>
      <c r="G9" s="7"/>
      <c r="H9" s="8"/>
      <c r="I9" s="29">
        <v>15</v>
      </c>
      <c r="J9" s="9" t="s">
        <v>3</v>
      </c>
      <c r="K9" s="3"/>
    </row>
    <row r="10" spans="2:11" ht="16.5" thickBot="1">
      <c r="B10" s="4" t="s">
        <v>25</v>
      </c>
      <c r="C10" s="5"/>
      <c r="D10" s="6"/>
      <c r="E10" s="6"/>
      <c r="F10" s="7"/>
      <c r="G10" s="7"/>
      <c r="H10" s="8"/>
      <c r="I10" s="29">
        <v>6711</v>
      </c>
      <c r="J10" s="9" t="s">
        <v>5</v>
      </c>
      <c r="K10" s="3"/>
    </row>
    <row r="11" spans="2:11" ht="16.5" thickBot="1">
      <c r="B11" s="4" t="s">
        <v>32</v>
      </c>
      <c r="C11" s="5"/>
      <c r="D11" s="6"/>
      <c r="E11" s="6"/>
      <c r="F11" s="7"/>
      <c r="G11" s="7"/>
      <c r="H11" s="8"/>
      <c r="I11" s="59">
        <f>2*I9/I8</f>
        <v>61.224489795918366</v>
      </c>
      <c r="J11" s="9" t="s">
        <v>3</v>
      </c>
      <c r="K11" s="3"/>
    </row>
    <row r="12" spans="2:11" ht="16.5" thickBot="1">
      <c r="B12" s="4" t="s">
        <v>18</v>
      </c>
      <c r="C12" s="5"/>
      <c r="D12" s="6"/>
      <c r="E12" s="6"/>
      <c r="F12" s="7"/>
      <c r="G12" s="7"/>
      <c r="H12" s="8"/>
      <c r="I12" s="60">
        <f>SQRT(I14/PI())*10</f>
        <v>535.5167576037361</v>
      </c>
      <c r="J12" s="9" t="s">
        <v>0</v>
      </c>
      <c r="K12" s="10"/>
    </row>
    <row r="13" spans="2:11" ht="16.5" thickBot="1">
      <c r="B13" s="4" t="s">
        <v>60</v>
      </c>
      <c r="C13" s="5"/>
      <c r="D13" s="6"/>
      <c r="E13" s="6"/>
      <c r="F13" s="7"/>
      <c r="G13" s="7"/>
      <c r="H13" s="8"/>
      <c r="I13" s="60">
        <f>340/(2*PI()*I4)/SQRT(I5)*1000</f>
        <v>1275.4481145559005</v>
      </c>
      <c r="J13" s="9" t="s">
        <v>0</v>
      </c>
      <c r="K13" s="10"/>
    </row>
    <row r="14" spans="2:11" ht="16.5" thickBot="1">
      <c r="B14" s="4" t="s">
        <v>28</v>
      </c>
      <c r="C14" s="5"/>
      <c r="D14" s="6"/>
      <c r="E14" s="6"/>
      <c r="F14" s="7"/>
      <c r="G14" s="7"/>
      <c r="H14" s="8"/>
      <c r="I14" s="60">
        <f>10000*2*PI()*I9*I8/1000*I10/I7</f>
        <v>9009.40279023675</v>
      </c>
      <c r="J14" s="9" t="s">
        <v>6</v>
      </c>
      <c r="K14" s="10"/>
    </row>
    <row r="15" spans="2:11" ht="16.5" thickBot="1">
      <c r="B15" s="4" t="s">
        <v>29</v>
      </c>
      <c r="C15" s="5"/>
      <c r="D15" s="6"/>
      <c r="E15" s="6"/>
      <c r="F15" s="7"/>
      <c r="G15" s="7"/>
      <c r="H15" s="8"/>
      <c r="I15" s="60">
        <f>I13^2*PI()/100</f>
        <v>51106.420615064184</v>
      </c>
      <c r="J15" s="9" t="s">
        <v>6</v>
      </c>
      <c r="K15" s="10"/>
    </row>
    <row r="16" spans="2:11" ht="13.5" thickBot="1">
      <c r="B16" s="4" t="s">
        <v>20</v>
      </c>
      <c r="C16" s="5"/>
      <c r="D16" s="6"/>
      <c r="E16" s="6"/>
      <c r="F16" s="7"/>
      <c r="G16" s="7"/>
      <c r="H16" s="8"/>
      <c r="I16" s="59">
        <f>$I$13*LN(($I$13+SQRT(($I$13*$I$13)-(I12*I12)))/I12)-SQRT(($I$13*$I$13)-(I12*I12))</f>
        <v>773.0147920767738</v>
      </c>
      <c r="J16" s="9" t="s">
        <v>0</v>
      </c>
      <c r="K16" s="10"/>
    </row>
    <row r="17" spans="2:10" ht="13.5" thickBot="1">
      <c r="B17" s="4" t="s">
        <v>21</v>
      </c>
      <c r="C17" s="5"/>
      <c r="D17" s="6"/>
      <c r="E17" s="6"/>
      <c r="F17" s="7"/>
      <c r="G17" s="7"/>
      <c r="H17" s="8"/>
      <c r="I17" s="60">
        <f>ATAN((H426/2-H27/2)/I16)*180/PI()</f>
        <v>40.30788328251019</v>
      </c>
      <c r="J17" s="9" t="s">
        <v>1</v>
      </c>
    </row>
    <row r="18" spans="2:10" ht="13.5" thickBot="1">
      <c r="B18" s="4" t="s">
        <v>22</v>
      </c>
      <c r="C18" s="5"/>
      <c r="D18" s="6"/>
      <c r="E18" s="6"/>
      <c r="F18" s="7"/>
      <c r="G18" s="7"/>
      <c r="H18" s="8"/>
      <c r="I18" s="60">
        <f>1/COS(I17*PI()/180)*100</f>
        <v>131.1338976984194</v>
      </c>
      <c r="J18" s="9" t="s">
        <v>2</v>
      </c>
    </row>
    <row r="19" spans="2:10" ht="13.5" thickBot="1">
      <c r="B19" s="4" t="s">
        <v>39</v>
      </c>
      <c r="C19" s="5"/>
      <c r="D19" s="6"/>
      <c r="E19" s="6"/>
      <c r="F19" s="7"/>
      <c r="G19" s="7"/>
      <c r="H19" s="8"/>
      <c r="I19" s="59">
        <f>H426</f>
        <v>2260.6729222747854</v>
      </c>
      <c r="J19" s="9" t="s">
        <v>0</v>
      </c>
    </row>
    <row r="20" spans="2:10" ht="13.5" thickBot="1">
      <c r="B20" s="4" t="s">
        <v>40</v>
      </c>
      <c r="C20" s="5"/>
      <c r="D20" s="6"/>
      <c r="E20" s="6"/>
      <c r="F20" s="7"/>
      <c r="G20" s="7"/>
      <c r="H20" s="8"/>
      <c r="I20" s="59">
        <f>I426</f>
        <v>2260.6729222747854</v>
      </c>
      <c r="J20" s="9" t="s">
        <v>0</v>
      </c>
    </row>
    <row r="21" spans="2:11" ht="13.5" thickBot="1">
      <c r="B21" s="4" t="s">
        <v>30</v>
      </c>
      <c r="C21" s="5"/>
      <c r="D21" s="6"/>
      <c r="E21" s="6"/>
      <c r="F21" s="7"/>
      <c r="G21" s="7"/>
      <c r="H21" s="8"/>
      <c r="I21" s="60">
        <f>(H426-H27)/2</f>
        <v>655.7470915178038</v>
      </c>
      <c r="J21" s="9" t="s">
        <v>0</v>
      </c>
      <c r="K21" s="10"/>
    </row>
    <row r="22" spans="2:10" ht="12.75">
      <c r="B22" s="25" t="s">
        <v>118</v>
      </c>
      <c r="J22" s="11"/>
    </row>
    <row r="23" ht="12.75">
      <c r="J23" s="11"/>
    </row>
    <row r="24" spans="1:19" ht="12.75">
      <c r="A24" s="91"/>
      <c r="B24" s="91" t="s">
        <v>11</v>
      </c>
      <c r="C24" s="91" t="s">
        <v>11</v>
      </c>
      <c r="D24" s="91" t="s">
        <v>104</v>
      </c>
      <c r="E24" s="91" t="s">
        <v>34</v>
      </c>
      <c r="F24" s="91"/>
      <c r="G24" s="91"/>
      <c r="H24" s="92"/>
      <c r="I24" s="92"/>
      <c r="J24" s="91" t="s">
        <v>10</v>
      </c>
      <c r="K24" s="13"/>
      <c r="L24" s="100"/>
      <c r="M24" s="100"/>
      <c r="N24" s="100"/>
      <c r="P24" s="13"/>
      <c r="S24" s="14"/>
    </row>
    <row r="25" spans="1:17" ht="12.75">
      <c r="A25" s="91" t="s">
        <v>14</v>
      </c>
      <c r="B25" s="91" t="s">
        <v>13</v>
      </c>
      <c r="C25" s="91" t="s">
        <v>12</v>
      </c>
      <c r="D25" s="91" t="s">
        <v>105</v>
      </c>
      <c r="E25" s="91" t="s">
        <v>35</v>
      </c>
      <c r="F25" s="91" t="s">
        <v>15</v>
      </c>
      <c r="G25" s="91" t="s">
        <v>7</v>
      </c>
      <c r="H25" s="91" t="s">
        <v>8</v>
      </c>
      <c r="I25" s="91" t="s">
        <v>9</v>
      </c>
      <c r="J25" s="91" t="s">
        <v>7</v>
      </c>
      <c r="K25" s="15"/>
      <c r="L25" s="45" t="s">
        <v>16</v>
      </c>
      <c r="M25" s="45" t="s">
        <v>16</v>
      </c>
      <c r="N25" s="45" t="s">
        <v>16</v>
      </c>
      <c r="P25" s="13"/>
      <c r="Q25" s="12"/>
    </row>
    <row r="26" spans="1:14" ht="12.75">
      <c r="A26" s="93"/>
      <c r="B26" s="91" t="s">
        <v>46</v>
      </c>
      <c r="C26" s="91" t="s">
        <v>46</v>
      </c>
      <c r="D26" s="91" t="s">
        <v>46</v>
      </c>
      <c r="E26" s="91" t="s">
        <v>46</v>
      </c>
      <c r="F26" s="91" t="s">
        <v>46</v>
      </c>
      <c r="G26" s="91" t="s">
        <v>131</v>
      </c>
      <c r="H26" s="91" t="s">
        <v>46</v>
      </c>
      <c r="I26" s="91" t="s">
        <v>46</v>
      </c>
      <c r="J26" s="94" t="s">
        <v>130</v>
      </c>
      <c r="L26" s="45" t="s">
        <v>37</v>
      </c>
      <c r="M26" s="45" t="s">
        <v>36</v>
      </c>
      <c r="N26" s="45" t="s">
        <v>38</v>
      </c>
    </row>
    <row r="27" spans="1:14" ht="12.75">
      <c r="A27" s="3">
        <v>399</v>
      </c>
      <c r="B27" s="18">
        <f>$I$13*LN(($I$13+SQRT(($I$13*$I$13)-(F27*F27)))/F27)-SQRT(($I$13*$I$13)-(F27*F27))</f>
        <v>773.0147920767738</v>
      </c>
      <c r="C27" s="18">
        <f aca="true" t="shared" si="0" ref="C27:C90">$I$16-B27</f>
        <v>0</v>
      </c>
      <c r="D27" s="18">
        <f>C27*$I$18/100</f>
        <v>0</v>
      </c>
      <c r="E27" s="18">
        <f aca="true" t="shared" si="1" ref="E27:E90">($H$426-$H$27)/2/$I$16*C27</f>
        <v>0</v>
      </c>
      <c r="F27" s="18">
        <f>I12</f>
        <v>535.5167576037361</v>
      </c>
      <c r="G27" s="19">
        <f aca="true" t="shared" si="2" ref="G27:G91">F27^2*PI()</f>
        <v>900940.279023675</v>
      </c>
      <c r="H27" s="20">
        <f>SQRT(G27)</f>
        <v>949.1787392391777</v>
      </c>
      <c r="I27" s="20">
        <f>SQRT(G27)</f>
        <v>949.1787392391777</v>
      </c>
      <c r="J27" s="20">
        <f>I27*H27/100</f>
        <v>9009.402790236749</v>
      </c>
      <c r="K27" s="3"/>
      <c r="L27" s="40" t="str">
        <f>CONCATENATE("pline 0,0 0,",(SUBSTITUTE(TEXT(I27/2,"#.##0,00"),",",".")))</f>
        <v>pline 0,0 0,474.59</v>
      </c>
      <c r="M27" s="42" t="str">
        <f>CONCATENATE("pline 0,0 0,",(SUBSTITUTE(TEXT(I27/2,"#.##0,00"),",",".")))</f>
        <v>pline 0,0 0,474.59</v>
      </c>
      <c r="N27" s="43" t="str">
        <f>CONCATENATE("pline 0,0 0,",(SUBSTITUTE(TEXT(I27/2,"#.##0,00"),",",".")))</f>
        <v>pline 0,0 0,474.59</v>
      </c>
    </row>
    <row r="28" spans="1:18" ht="12.75">
      <c r="A28" s="3">
        <v>398</v>
      </c>
      <c r="B28" s="18">
        <f aca="true" t="shared" si="3" ref="B28:B90">$I$13*LN(($I$13+SQRT(($I$13*$I$13)-(F28*F28)))/F28)-SQRT(($I$13*$I$13)-(F28*F28))</f>
        <v>765.0509706224386</v>
      </c>
      <c r="C28" s="18">
        <f t="shared" si="0"/>
        <v>7.963821454335175</v>
      </c>
      <c r="D28" s="18">
        <f aca="true" t="shared" si="4" ref="D28:D91">C28*$I$18/100</f>
        <v>10.443269478812663</v>
      </c>
      <c r="E28" s="18">
        <f t="shared" si="1"/>
        <v>6.755695763618347</v>
      </c>
      <c r="F28" s="18">
        <f>$I$13-($I$13-$I$12)/400*A28</f>
        <v>539.2164143884969</v>
      </c>
      <c r="G28" s="19">
        <f t="shared" si="2"/>
        <v>913431.7034002111</v>
      </c>
      <c r="H28" s="20">
        <f>2*(TAN($I$17*PI()/180)*C28+$H$27/2)</f>
        <v>962.6901307664144</v>
      </c>
      <c r="I28" s="20">
        <f aca="true" t="shared" si="5" ref="I28:I91">G28/H28</f>
        <v>948.8325206710202</v>
      </c>
      <c r="J28" s="20">
        <f aca="true" t="shared" si="6" ref="J28:J91">I28*H28/100</f>
        <v>9134.31703400211</v>
      </c>
      <c r="K28" s="3"/>
      <c r="L28" s="40" t="str">
        <f aca="true" t="shared" si="7" ref="L28:L91">CONCATENATE((SUBSTITUTE(TEXT(C28,"#.##0,00"),",",".")),",",(SUBSTITUTE(TEXT(I28/2,"#.##0,00"),",",".")))</f>
        <v>7.96,474.42</v>
      </c>
      <c r="M28" s="42" t="str">
        <f aca="true" t="shared" si="8" ref="M28:M91">CONCATENATE((SUBSTITUTE(TEXT(D28,"#.##0,00"),",",".")),",",(SUBSTITUTE(TEXT(I28/2,"#.##0,00"),",",".")))</f>
        <v>10.44,474.42</v>
      </c>
      <c r="N28" s="43" t="str">
        <f aca="true" t="shared" si="9" ref="N28:N91">CONCATENATE((SUBSTITUTE(TEXT(E28,"#.##0,00"),",",".")),",",(SUBSTITUTE(TEXT(I28/2,"#.##0,00"),",",".")))</f>
        <v>6.76,474.42</v>
      </c>
      <c r="R28" s="21"/>
    </row>
    <row r="29" spans="1:18" ht="12.75">
      <c r="A29" s="3">
        <v>397</v>
      </c>
      <c r="B29" s="18">
        <f t="shared" si="3"/>
        <v>761.0939564584853</v>
      </c>
      <c r="C29" s="18">
        <f t="shared" si="0"/>
        <v>11.920835618288493</v>
      </c>
      <c r="D29" s="18">
        <f t="shared" si="4"/>
        <v>15.632256384483174</v>
      </c>
      <c r="E29" s="18">
        <f t="shared" si="1"/>
        <v>10.112423934545033</v>
      </c>
      <c r="F29" s="18">
        <f aca="true" t="shared" si="10" ref="F29:F91">$I$13-($I$13-$I$12)/400*A29</f>
        <v>541.0662427808774</v>
      </c>
      <c r="G29" s="19">
        <f t="shared" si="2"/>
        <v>919709.6659070817</v>
      </c>
      <c r="H29" s="20">
        <f aca="true" t="shared" si="11" ref="H29:H91">2*(TAN($I$17*PI()/180)*C29+$H$27/2)</f>
        <v>969.4035871082679</v>
      </c>
      <c r="I29" s="20">
        <f t="shared" si="5"/>
        <v>948.7376342917987</v>
      </c>
      <c r="J29" s="20">
        <f t="shared" si="6"/>
        <v>9197.096659070818</v>
      </c>
      <c r="K29" s="3"/>
      <c r="L29" s="40" t="str">
        <f t="shared" si="7"/>
        <v>11.92,474.37</v>
      </c>
      <c r="M29" s="42" t="str">
        <f t="shared" si="8"/>
        <v>15.63,474.37</v>
      </c>
      <c r="N29" s="43" t="str">
        <f t="shared" si="9"/>
        <v>10.11,474.37</v>
      </c>
      <c r="R29" s="21"/>
    </row>
    <row r="30" spans="1:14" ht="12.75">
      <c r="A30" s="3">
        <v>396</v>
      </c>
      <c r="B30" s="18">
        <f t="shared" si="3"/>
        <v>757.1534053152841</v>
      </c>
      <c r="C30" s="18">
        <f t="shared" si="0"/>
        <v>15.861386761489712</v>
      </c>
      <c r="D30" s="18">
        <f t="shared" si="4"/>
        <v>20.799654689362555</v>
      </c>
      <c r="E30" s="18">
        <f t="shared" si="1"/>
        <v>13.455186553859464</v>
      </c>
      <c r="F30" s="18">
        <f t="shared" si="10"/>
        <v>542.9160711732578</v>
      </c>
      <c r="G30" s="19">
        <f t="shared" si="2"/>
        <v>926009.128626354</v>
      </c>
      <c r="H30" s="20">
        <f t="shared" si="11"/>
        <v>976.0891123468966</v>
      </c>
      <c r="I30" s="20">
        <f t="shared" si="5"/>
        <v>948.6932257648783</v>
      </c>
      <c r="J30" s="20">
        <f t="shared" si="6"/>
        <v>9260.09128626354</v>
      </c>
      <c r="K30" s="3"/>
      <c r="L30" s="40" t="str">
        <f t="shared" si="7"/>
        <v>15.86,474.35</v>
      </c>
      <c r="M30" s="42" t="str">
        <f t="shared" si="8"/>
        <v>20.80,474.35</v>
      </c>
      <c r="N30" s="43" t="str">
        <f t="shared" si="9"/>
        <v>13.46,474.35</v>
      </c>
    </row>
    <row r="31" spans="1:18" ht="12.75">
      <c r="A31" s="3">
        <v>395</v>
      </c>
      <c r="B31" s="18">
        <f t="shared" si="3"/>
        <v>753.2292175000407</v>
      </c>
      <c r="C31" s="18">
        <f t="shared" si="0"/>
        <v>19.785574576733097</v>
      </c>
      <c r="D31" s="18">
        <f t="shared" si="4"/>
        <v>25.945595124497654</v>
      </c>
      <c r="E31" s="18">
        <f t="shared" si="1"/>
        <v>16.78406819078406</v>
      </c>
      <c r="F31" s="18">
        <f t="shared" si="10"/>
        <v>544.7658995656382</v>
      </c>
      <c r="G31" s="19">
        <f t="shared" si="2"/>
        <v>932330.0915580278</v>
      </c>
      <c r="H31" s="20">
        <f t="shared" si="11"/>
        <v>982.7468756207459</v>
      </c>
      <c r="I31" s="20">
        <f t="shared" si="5"/>
        <v>948.6980978383954</v>
      </c>
      <c r="J31" s="20">
        <f t="shared" si="6"/>
        <v>9323.300915580277</v>
      </c>
      <c r="K31" s="3"/>
      <c r="L31" s="40" t="str">
        <f t="shared" si="7"/>
        <v>19.79,474.35</v>
      </c>
      <c r="M31" s="42" t="str">
        <f t="shared" si="8"/>
        <v>25.95,474.35</v>
      </c>
      <c r="N31" s="43" t="str">
        <f t="shared" si="9"/>
        <v>16.78,474.35</v>
      </c>
      <c r="R31" s="22"/>
    </row>
    <row r="32" spans="1:14" ht="12.75">
      <c r="A32" s="3">
        <v>394</v>
      </c>
      <c r="B32" s="18">
        <f t="shared" si="3"/>
        <v>749.3212943615692</v>
      </c>
      <c r="C32" s="18">
        <f t="shared" si="0"/>
        <v>23.693497715204558</v>
      </c>
      <c r="D32" s="18">
        <f t="shared" si="4"/>
        <v>31.07020705503368</v>
      </c>
      <c r="E32" s="18">
        <f t="shared" si="1"/>
        <v>20.099152530946693</v>
      </c>
      <c r="F32" s="18">
        <f t="shared" si="10"/>
        <v>546.6157279580186</v>
      </c>
      <c r="G32" s="19">
        <f t="shared" si="2"/>
        <v>938672.5547021036</v>
      </c>
      <c r="H32" s="20">
        <f t="shared" si="11"/>
        <v>989.3770443010711</v>
      </c>
      <c r="I32" s="20">
        <f t="shared" si="5"/>
        <v>948.7510955595428</v>
      </c>
      <c r="J32" s="20">
        <f t="shared" si="6"/>
        <v>9386.725547021037</v>
      </c>
      <c r="K32" s="3"/>
      <c r="L32" s="40" t="str">
        <f t="shared" si="7"/>
        <v>23.69,474.38</v>
      </c>
      <c r="M32" s="42" t="str">
        <f t="shared" si="8"/>
        <v>31.07,474.38</v>
      </c>
      <c r="N32" s="43" t="str">
        <f t="shared" si="9"/>
        <v>20.10,474.38</v>
      </c>
    </row>
    <row r="33" spans="1:14" ht="12.75">
      <c r="A33" s="3">
        <v>393</v>
      </c>
      <c r="B33" s="18">
        <f t="shared" si="3"/>
        <v>745.429538276418</v>
      </c>
      <c r="C33" s="18">
        <f t="shared" si="0"/>
        <v>27.58525380035576</v>
      </c>
      <c r="D33" s="18">
        <f t="shared" si="4"/>
        <v>36.17361849840787</v>
      </c>
      <c r="E33" s="18">
        <f t="shared" si="1"/>
        <v>23.400522388150094</v>
      </c>
      <c r="F33" s="18">
        <f t="shared" si="10"/>
        <v>548.465556350399</v>
      </c>
      <c r="G33" s="19">
        <f t="shared" si="2"/>
        <v>945036.5180585807</v>
      </c>
      <c r="H33" s="20">
        <f t="shared" si="11"/>
        <v>995.9797840154779</v>
      </c>
      <c r="I33" s="20">
        <f t="shared" si="5"/>
        <v>948.851104435564</v>
      </c>
      <c r="J33" s="20">
        <f t="shared" si="6"/>
        <v>9450.365180585806</v>
      </c>
      <c r="K33" s="3"/>
      <c r="L33" s="40" t="str">
        <f t="shared" si="7"/>
        <v>27.59,474.43</v>
      </c>
      <c r="M33" s="42" t="str">
        <f t="shared" si="8"/>
        <v>36.17,474.43</v>
      </c>
      <c r="N33" s="43" t="str">
        <f t="shared" si="9"/>
        <v>23.40,474.43</v>
      </c>
    </row>
    <row r="34" spans="1:14" ht="12.75">
      <c r="A34" s="3">
        <v>392</v>
      </c>
      <c r="B34" s="18">
        <f t="shared" si="3"/>
        <v>741.5538526352261</v>
      </c>
      <c r="C34" s="18">
        <f t="shared" si="0"/>
        <v>31.46093944154768</v>
      </c>
      <c r="D34" s="18">
        <f t="shared" si="4"/>
        <v>41.25595614224081</v>
      </c>
      <c r="E34" s="18">
        <f t="shared" si="1"/>
        <v>26.688259715945634</v>
      </c>
      <c r="F34" s="18">
        <f t="shared" si="10"/>
        <v>550.3153847427794</v>
      </c>
      <c r="G34" s="19">
        <f t="shared" si="2"/>
        <v>951421.9816274599</v>
      </c>
      <c r="H34" s="20">
        <f t="shared" si="11"/>
        <v>1002.555258671069</v>
      </c>
      <c r="I34" s="20">
        <f t="shared" si="5"/>
        <v>948.9970486899758</v>
      </c>
      <c r="J34" s="20">
        <f t="shared" si="6"/>
        <v>9514.219816274599</v>
      </c>
      <c r="K34" s="3"/>
      <c r="L34" s="40" t="str">
        <f t="shared" si="7"/>
        <v>31.46,474.50</v>
      </c>
      <c r="M34" s="42" t="str">
        <f t="shared" si="8"/>
        <v>41.26,474.50</v>
      </c>
      <c r="N34" s="43" t="str">
        <f t="shared" si="9"/>
        <v>26.69,474.50</v>
      </c>
    </row>
    <row r="35" spans="1:14" ht="12.75">
      <c r="A35" s="3">
        <v>391</v>
      </c>
      <c r="B35" s="18">
        <f t="shared" si="3"/>
        <v>737.694141829314</v>
      </c>
      <c r="C35" s="18">
        <f t="shared" si="0"/>
        <v>35.32065024745975</v>
      </c>
      <c r="D35" s="18">
        <f t="shared" si="4"/>
        <v>46.31734536192039</v>
      </c>
      <c r="E35" s="18">
        <f t="shared" si="1"/>
        <v>29.962445619008285</v>
      </c>
      <c r="F35" s="18">
        <f t="shared" si="10"/>
        <v>552.1652131351598</v>
      </c>
      <c r="G35" s="19">
        <f t="shared" si="2"/>
        <v>957828.9454087404</v>
      </c>
      <c r="H35" s="20">
        <f t="shared" si="11"/>
        <v>1009.1036304771943</v>
      </c>
      <c r="I35" s="20">
        <f t="shared" si="5"/>
        <v>949.1878896083184</v>
      </c>
      <c r="J35" s="20">
        <f t="shared" si="6"/>
        <v>9578.289454087404</v>
      </c>
      <c r="K35" s="3"/>
      <c r="L35" s="40" t="str">
        <f t="shared" si="7"/>
        <v>35.32,474.59</v>
      </c>
      <c r="M35" s="42" t="str">
        <f t="shared" si="8"/>
        <v>46.32,474.59</v>
      </c>
      <c r="N35" s="43" t="str">
        <f t="shared" si="9"/>
        <v>29.96,474.59</v>
      </c>
    </row>
    <row r="36" spans="1:14" ht="12.75">
      <c r="A36" s="3">
        <v>390</v>
      </c>
      <c r="B36" s="18">
        <f t="shared" si="3"/>
        <v>733.8503112374976</v>
      </c>
      <c r="C36" s="18">
        <f t="shared" si="0"/>
        <v>39.164480839276166</v>
      </c>
      <c r="D36" s="18">
        <f t="shared" si="4"/>
        <v>51.35791023789348</v>
      </c>
      <c r="E36" s="18">
        <f t="shared" si="1"/>
        <v>33.223160364322545</v>
      </c>
      <c r="F36" s="18">
        <f t="shared" si="10"/>
        <v>554.0150415275402</v>
      </c>
      <c r="G36" s="19">
        <f t="shared" si="2"/>
        <v>964257.4094024231</v>
      </c>
      <c r="H36" s="20">
        <f t="shared" si="11"/>
        <v>1015.6250599678228</v>
      </c>
      <c r="I36" s="20">
        <f t="shared" si="5"/>
        <v>949.4226239681136</v>
      </c>
      <c r="J36" s="20">
        <f t="shared" si="6"/>
        <v>9642.57409402423</v>
      </c>
      <c r="K36" s="3"/>
      <c r="L36" s="40" t="str">
        <f t="shared" si="7"/>
        <v>39.16,474.71</v>
      </c>
      <c r="M36" s="42" t="str">
        <f t="shared" si="8"/>
        <v>51.36,474.71</v>
      </c>
      <c r="N36" s="43" t="str">
        <f t="shared" si="9"/>
        <v>33.22,474.71</v>
      </c>
    </row>
    <row r="37" spans="1:14" ht="12.75">
      <c r="A37" s="3">
        <v>389</v>
      </c>
      <c r="B37" s="18">
        <f t="shared" si="3"/>
        <v>730.022267213124</v>
      </c>
      <c r="C37" s="18">
        <f t="shared" si="0"/>
        <v>42.992524863649805</v>
      </c>
      <c r="D37" s="18">
        <f t="shared" si="4"/>
        <v>56.37777357266606</v>
      </c>
      <c r="E37" s="18">
        <f t="shared" si="1"/>
        <v>36.4704833921797</v>
      </c>
      <c r="F37" s="18">
        <f t="shared" si="10"/>
        <v>555.8648699199207</v>
      </c>
      <c r="G37" s="19">
        <f t="shared" si="2"/>
        <v>970707.3736085073</v>
      </c>
      <c r="H37" s="20">
        <f t="shared" si="11"/>
        <v>1022.1197060235372</v>
      </c>
      <c r="I37" s="20">
        <f t="shared" si="5"/>
        <v>949.7002825480737</v>
      </c>
      <c r="J37" s="20">
        <f t="shared" si="6"/>
        <v>9707.073736085073</v>
      </c>
      <c r="K37" s="3"/>
      <c r="L37" s="40" t="str">
        <f t="shared" si="7"/>
        <v>42.99,474.85</v>
      </c>
      <c r="M37" s="42" t="str">
        <f t="shared" si="8"/>
        <v>56.38,474.85</v>
      </c>
      <c r="N37" s="43" t="str">
        <f t="shared" si="9"/>
        <v>36.47,474.85</v>
      </c>
    </row>
    <row r="38" spans="1:14" ht="12.75">
      <c r="A38" s="3">
        <v>388</v>
      </c>
      <c r="B38" s="18">
        <f t="shared" si="3"/>
        <v>726.2099170713277</v>
      </c>
      <c r="C38" s="18">
        <f t="shared" si="0"/>
        <v>46.80487500544609</v>
      </c>
      <c r="D38" s="18">
        <f t="shared" si="4"/>
        <v>61.37705690751474</v>
      </c>
      <c r="E38" s="18">
        <f t="shared" si="1"/>
        <v>39.70449332698845</v>
      </c>
      <c r="F38" s="18">
        <f t="shared" si="10"/>
        <v>557.714698312301</v>
      </c>
      <c r="G38" s="19">
        <f t="shared" si="2"/>
        <v>977178.8380269929</v>
      </c>
      <c r="H38" s="20">
        <f t="shared" si="11"/>
        <v>1028.5877258931546</v>
      </c>
      <c r="I38" s="20">
        <f t="shared" si="5"/>
        <v>950.0199287119416</v>
      </c>
      <c r="J38" s="20">
        <f t="shared" si="6"/>
        <v>9771.788380269929</v>
      </c>
      <c r="K38" s="3"/>
      <c r="L38" s="40" t="str">
        <f t="shared" si="7"/>
        <v>46.80,475.01</v>
      </c>
      <c r="M38" s="42" t="str">
        <f t="shared" si="8"/>
        <v>61.38,475.01</v>
      </c>
      <c r="N38" s="43" t="str">
        <f t="shared" si="9"/>
        <v>39.70,475.01</v>
      </c>
    </row>
    <row r="39" spans="1:14" ht="12.75">
      <c r="A39" s="3">
        <v>387</v>
      </c>
      <c r="B39" s="18">
        <f t="shared" si="3"/>
        <v>722.413169076493</v>
      </c>
      <c r="C39" s="18">
        <f t="shared" si="0"/>
        <v>50.601623000280824</v>
      </c>
      <c r="D39" s="18">
        <f t="shared" si="4"/>
        <v>66.35588053892812</v>
      </c>
      <c r="E39" s="18">
        <f t="shared" si="1"/>
        <v>42.925267987910665</v>
      </c>
      <c r="F39" s="18">
        <f t="shared" si="10"/>
        <v>559.5645267046815</v>
      </c>
      <c r="G39" s="19">
        <f t="shared" si="2"/>
        <v>983671.8026578807</v>
      </c>
      <c r="H39" s="20">
        <f t="shared" si="11"/>
        <v>1035.0292752149992</v>
      </c>
      <c r="I39" s="20">
        <f t="shared" si="5"/>
        <v>950.3806570626224</v>
      </c>
      <c r="J39" s="20">
        <f t="shared" si="6"/>
        <v>9836.718026578807</v>
      </c>
      <c r="K39" s="3"/>
      <c r="L39" s="40" t="str">
        <f t="shared" si="7"/>
        <v>50.60,475.19</v>
      </c>
      <c r="M39" s="42" t="str">
        <f t="shared" si="8"/>
        <v>66.36,475.19</v>
      </c>
      <c r="N39" s="43" t="str">
        <f t="shared" si="9"/>
        <v>42.93,475.19</v>
      </c>
    </row>
    <row r="40" spans="1:14" ht="12.75">
      <c r="A40" s="3">
        <v>386</v>
      </c>
      <c r="B40" s="18">
        <f t="shared" si="3"/>
        <v>718.6319324299327</v>
      </c>
      <c r="C40" s="18">
        <f t="shared" si="0"/>
        <v>54.3828596468411</v>
      </c>
      <c r="D40" s="18">
        <f t="shared" si="4"/>
        <v>71.3143635347636</v>
      </c>
      <c r="E40" s="18">
        <f t="shared" si="1"/>
        <v>46.13288439931327</v>
      </c>
      <c r="F40" s="18">
        <f t="shared" si="10"/>
        <v>561.4143550970618</v>
      </c>
      <c r="G40" s="19">
        <f t="shared" si="2"/>
        <v>990186.2675011698</v>
      </c>
      <c r="H40" s="20">
        <f t="shared" si="11"/>
        <v>1041.4445080378043</v>
      </c>
      <c r="I40" s="20">
        <f t="shared" si="5"/>
        <v>950.7815921625909</v>
      </c>
      <c r="J40" s="20">
        <f t="shared" si="6"/>
        <v>9901.862675011698</v>
      </c>
      <c r="K40" s="3"/>
      <c r="L40" s="40" t="str">
        <f t="shared" si="7"/>
        <v>54.38,475.39</v>
      </c>
      <c r="M40" s="42" t="str">
        <f t="shared" si="8"/>
        <v>71.31,475.39</v>
      </c>
      <c r="N40" s="43" t="str">
        <f t="shared" si="9"/>
        <v>46.13,475.39</v>
      </c>
    </row>
    <row r="41" spans="1:14" ht="12.75">
      <c r="A41" s="3">
        <v>385</v>
      </c>
      <c r="B41" s="18">
        <f t="shared" si="3"/>
        <v>714.8661172577636</v>
      </c>
      <c r="C41" s="18">
        <f t="shared" si="0"/>
        <v>58.14867481901024</v>
      </c>
      <c r="D41" s="18">
        <f t="shared" si="4"/>
        <v>76.25262375014744</v>
      </c>
      <c r="E41" s="18">
        <f t="shared" si="1"/>
        <v>49.32741880105377</v>
      </c>
      <c r="F41" s="18">
        <f t="shared" si="10"/>
        <v>563.2641834894423</v>
      </c>
      <c r="G41" s="19">
        <f t="shared" si="2"/>
        <v>996722.2325568609</v>
      </c>
      <c r="H41" s="20">
        <f t="shared" si="11"/>
        <v>1047.8335768412853</v>
      </c>
      <c r="I41" s="20">
        <f t="shared" si="5"/>
        <v>951.2218873167812</v>
      </c>
      <c r="J41" s="20">
        <f t="shared" si="6"/>
        <v>9967.22232556861</v>
      </c>
      <c r="K41" s="3"/>
      <c r="L41" s="40" t="str">
        <f t="shared" si="7"/>
        <v>58.15,475.61</v>
      </c>
      <c r="M41" s="42" t="str">
        <f t="shared" si="8"/>
        <v>76.25,475.61</v>
      </c>
      <c r="N41" s="43" t="str">
        <f t="shared" si="9"/>
        <v>49.33,475.61</v>
      </c>
    </row>
    <row r="42" spans="1:14" ht="12.75">
      <c r="A42" s="3">
        <v>384</v>
      </c>
      <c r="B42" s="18">
        <f t="shared" si="3"/>
        <v>711.1156345989889</v>
      </c>
      <c r="C42" s="18">
        <f t="shared" si="0"/>
        <v>61.89915747778491</v>
      </c>
      <c r="D42" s="18">
        <f t="shared" si="4"/>
        <v>81.17077784310197</v>
      </c>
      <c r="E42" s="18">
        <f t="shared" si="1"/>
        <v>52.50894665858951</v>
      </c>
      <c r="F42" s="18">
        <f t="shared" si="10"/>
        <v>565.1140118818228</v>
      </c>
      <c r="G42" s="19">
        <f t="shared" si="2"/>
        <v>1003279.6978249537</v>
      </c>
      <c r="H42" s="20">
        <f t="shared" si="11"/>
        <v>1054.1966325563567</v>
      </c>
      <c r="I42" s="20">
        <f t="shared" si="5"/>
        <v>951.7007234144423</v>
      </c>
      <c r="J42" s="20">
        <f t="shared" si="6"/>
        <v>10032.796978249537</v>
      </c>
      <c r="K42" s="3"/>
      <c r="L42" s="40" t="str">
        <f t="shared" si="7"/>
        <v>61.90,475.85</v>
      </c>
      <c r="M42" s="42" t="str">
        <f t="shared" si="8"/>
        <v>81.17,475.85</v>
      </c>
      <c r="N42" s="43" t="str">
        <f t="shared" si="9"/>
        <v>52.51,475.85</v>
      </c>
    </row>
    <row r="43" spans="1:14" ht="12.75">
      <c r="A43" s="3">
        <v>383</v>
      </c>
      <c r="B43" s="18">
        <f t="shared" si="3"/>
        <v>707.3803963937739</v>
      </c>
      <c r="C43" s="18">
        <f t="shared" si="0"/>
        <v>65.63439568299987</v>
      </c>
      <c r="D43" s="18">
        <f t="shared" si="4"/>
        <v>86.06894128992084</v>
      </c>
      <c r="E43" s="18">
        <f t="shared" si="1"/>
        <v>55.677542672923764</v>
      </c>
      <c r="F43" s="18">
        <f t="shared" si="10"/>
        <v>566.9638402742031</v>
      </c>
      <c r="G43" s="19">
        <f t="shared" si="2"/>
        <v>1009858.6633054478</v>
      </c>
      <c r="H43" s="20">
        <f t="shared" si="11"/>
        <v>1060.5338245850253</v>
      </c>
      <c r="I43" s="20">
        <f t="shared" si="5"/>
        <v>952.2173078266446</v>
      </c>
      <c r="J43" s="20">
        <f t="shared" si="6"/>
        <v>10098.586633054478</v>
      </c>
      <c r="K43" s="3"/>
      <c r="L43" s="40" t="str">
        <f t="shared" si="7"/>
        <v>65.63,476.11</v>
      </c>
      <c r="M43" s="42" t="str">
        <f t="shared" si="8"/>
        <v>86.07,476.11</v>
      </c>
      <c r="N43" s="43" t="str">
        <f t="shared" si="9"/>
        <v>55.68,476.11</v>
      </c>
    </row>
    <row r="44" spans="1:14" ht="12.75">
      <c r="A44" s="3">
        <v>382</v>
      </c>
      <c r="B44" s="18">
        <f t="shared" si="3"/>
        <v>703.6603154719132</v>
      </c>
      <c r="C44" s="18">
        <f t="shared" si="0"/>
        <v>69.35447660486057</v>
      </c>
      <c r="D44" s="18">
        <f t="shared" si="4"/>
        <v>90.94722840029206</v>
      </c>
      <c r="E44" s="18">
        <f t="shared" si="1"/>
        <v>58.83328079038885</v>
      </c>
      <c r="F44" s="18">
        <f t="shared" si="10"/>
        <v>568.8136686665836</v>
      </c>
      <c r="G44" s="19">
        <f t="shared" si="2"/>
        <v>1016459.1289983441</v>
      </c>
      <c r="H44" s="20">
        <f t="shared" si="11"/>
        <v>1066.8453008199554</v>
      </c>
      <c r="I44" s="20">
        <f t="shared" si="5"/>
        <v>952.7708733563475</v>
      </c>
      <c r="J44" s="20">
        <f t="shared" si="6"/>
        <v>10164.59128998344</v>
      </c>
      <c r="K44" s="3"/>
      <c r="L44" s="40" t="str">
        <f t="shared" si="7"/>
        <v>69.35,476.39</v>
      </c>
      <c r="M44" s="42" t="str">
        <f t="shared" si="8"/>
        <v>90.95,476.39</v>
      </c>
      <c r="N44" s="43" t="str">
        <f t="shared" si="9"/>
        <v>58.83,476.39</v>
      </c>
    </row>
    <row r="45" spans="1:14" ht="12.75">
      <c r="A45" s="3">
        <v>381</v>
      </c>
      <c r="B45" s="18">
        <f t="shared" si="3"/>
        <v>699.9553055414904</v>
      </c>
      <c r="C45" s="18">
        <f t="shared" si="0"/>
        <v>73.05948653528344</v>
      </c>
      <c r="D45" s="18">
        <f t="shared" si="4"/>
        <v>95.80575233216906</v>
      </c>
      <c r="E45" s="18">
        <f t="shared" si="1"/>
        <v>61.97623421226604</v>
      </c>
      <c r="F45" s="18">
        <f t="shared" si="10"/>
        <v>570.6634970589639</v>
      </c>
      <c r="G45" s="19">
        <f t="shared" si="2"/>
        <v>1023081.0949036415</v>
      </c>
      <c r="H45" s="20">
        <f t="shared" si="11"/>
        <v>1073.1312076637098</v>
      </c>
      <c r="I45" s="20">
        <f t="shared" si="5"/>
        <v>953.3606772381252</v>
      </c>
      <c r="J45" s="20">
        <f t="shared" si="6"/>
        <v>10230.810949036415</v>
      </c>
      <c r="K45" s="3"/>
      <c r="L45" s="40" t="str">
        <f t="shared" si="7"/>
        <v>73.06,476.68</v>
      </c>
      <c r="M45" s="42" t="str">
        <f t="shared" si="8"/>
        <v>95.81,476.68</v>
      </c>
      <c r="N45" s="43" t="str">
        <f t="shared" si="9"/>
        <v>61.98,476.68</v>
      </c>
    </row>
    <row r="46" spans="1:14" ht="12.75">
      <c r="A46" s="3">
        <v>380</v>
      </c>
      <c r="B46" s="18">
        <f t="shared" si="3"/>
        <v>696.2652811777216</v>
      </c>
      <c r="C46" s="18">
        <f t="shared" si="0"/>
        <v>76.74951089905221</v>
      </c>
      <c r="D46" s="18">
        <f t="shared" si="4"/>
        <v>100.64462510640037</v>
      </c>
      <c r="E46" s="18">
        <f t="shared" si="1"/>
        <v>65.10647540424945</v>
      </c>
      <c r="F46" s="18">
        <f t="shared" si="10"/>
        <v>572.5133254513444</v>
      </c>
      <c r="G46" s="19">
        <f t="shared" si="2"/>
        <v>1029724.5610213414</v>
      </c>
      <c r="H46" s="20">
        <f t="shared" si="11"/>
        <v>1079.3916900476765</v>
      </c>
      <c r="I46" s="20">
        <f t="shared" si="5"/>
        <v>953.9860001848435</v>
      </c>
      <c r="J46" s="20">
        <f t="shared" si="6"/>
        <v>10297.245610213413</v>
      </c>
      <c r="K46" s="3"/>
      <c r="L46" s="40" t="str">
        <f t="shared" si="7"/>
        <v>76.75,476.99</v>
      </c>
      <c r="M46" s="42" t="str">
        <f t="shared" si="8"/>
        <v>100.64,476.99</v>
      </c>
      <c r="N46" s="43" t="str">
        <f t="shared" si="9"/>
        <v>65.11,476.99</v>
      </c>
    </row>
    <row r="47" spans="1:14" ht="12.75">
      <c r="A47" s="3">
        <v>379</v>
      </c>
      <c r="B47" s="18">
        <f t="shared" si="3"/>
        <v>692.5901578119783</v>
      </c>
      <c r="C47" s="18">
        <f t="shared" si="0"/>
        <v>80.42463426479549</v>
      </c>
      <c r="D47" s="18">
        <f t="shared" si="4"/>
        <v>105.46395762112486</v>
      </c>
      <c r="E47" s="18">
        <f t="shared" si="1"/>
        <v>68.2240761057583</v>
      </c>
      <c r="F47" s="18">
        <f t="shared" si="10"/>
        <v>574.3631538437247</v>
      </c>
      <c r="G47" s="19">
        <f t="shared" si="2"/>
        <v>1036389.5273514421</v>
      </c>
      <c r="H47" s="20">
        <f t="shared" si="11"/>
        <v>1085.6268914506943</v>
      </c>
      <c r="I47" s="20">
        <f t="shared" si="5"/>
        <v>954.6461454787127</v>
      </c>
      <c r="J47" s="20">
        <f t="shared" si="6"/>
        <v>10363.895273514421</v>
      </c>
      <c r="K47" s="3"/>
      <c r="L47" s="40" t="str">
        <f t="shared" si="7"/>
        <v>80.42,477.32</v>
      </c>
      <c r="M47" s="42" t="str">
        <f t="shared" si="8"/>
        <v>105.46,477.32</v>
      </c>
      <c r="N47" s="43" t="str">
        <f t="shared" si="9"/>
        <v>68.22,477.32</v>
      </c>
    </row>
    <row r="48" spans="1:14" ht="12.75">
      <c r="A48" s="3">
        <v>378</v>
      </c>
      <c r="B48" s="18">
        <f t="shared" si="3"/>
        <v>688.9298517209929</v>
      </c>
      <c r="C48" s="18">
        <f t="shared" si="0"/>
        <v>84.08494035578087</v>
      </c>
      <c r="D48" s="18">
        <f t="shared" si="4"/>
        <v>110.26385966592665</v>
      </c>
      <c r="E48" s="18">
        <f t="shared" si="1"/>
        <v>71.3291073390936</v>
      </c>
      <c r="F48" s="18">
        <f t="shared" si="10"/>
        <v>576.2129822361052</v>
      </c>
      <c r="G48" s="19">
        <f t="shared" si="2"/>
        <v>1043075.9938939452</v>
      </c>
      <c r="H48" s="20">
        <f t="shared" si="11"/>
        <v>1091.836953917365</v>
      </c>
      <c r="I48" s="20">
        <f t="shared" si="5"/>
        <v>955.3404381043598</v>
      </c>
      <c r="J48" s="20">
        <f t="shared" si="6"/>
        <v>10430.759938939453</v>
      </c>
      <c r="K48" s="3"/>
      <c r="L48" s="40" t="str">
        <f t="shared" si="7"/>
        <v>84.08,477.67</v>
      </c>
      <c r="M48" s="42" t="str">
        <f t="shared" si="8"/>
        <v>110.26,477.67</v>
      </c>
      <c r="N48" s="43" t="str">
        <f t="shared" si="9"/>
        <v>71.33,477.67</v>
      </c>
    </row>
    <row r="49" spans="1:14" ht="12.75">
      <c r="A49" s="3">
        <v>377</v>
      </c>
      <c r="B49" s="18">
        <f t="shared" si="3"/>
        <v>685.284280016235</v>
      </c>
      <c r="C49" s="18">
        <f t="shared" si="0"/>
        <v>87.73051206053879</v>
      </c>
      <c r="D49" s="18">
        <f t="shared" si="4"/>
        <v>115.04443993576642</v>
      </c>
      <c r="E49" s="18">
        <f t="shared" si="1"/>
        <v>74.42163941845021</v>
      </c>
      <c r="F49" s="18">
        <f t="shared" si="10"/>
        <v>578.0628106284856</v>
      </c>
      <c r="G49" s="19">
        <f t="shared" si="2"/>
        <v>1049783.96064885</v>
      </c>
      <c r="H49" s="20">
        <f t="shared" si="11"/>
        <v>1098.0220180760782</v>
      </c>
      <c r="I49" s="20">
        <f t="shared" si="5"/>
        <v>956.0682239216392</v>
      </c>
      <c r="J49" s="20">
        <f t="shared" si="6"/>
        <v>10497.8396064885</v>
      </c>
      <c r="K49" s="3"/>
      <c r="L49" s="40" t="str">
        <f t="shared" si="7"/>
        <v>87.73,478.03</v>
      </c>
      <c r="M49" s="42" t="str">
        <f t="shared" si="8"/>
        <v>115.04,478.03</v>
      </c>
      <c r="N49" s="43" t="str">
        <f t="shared" si="9"/>
        <v>74.42,478.03</v>
      </c>
    </row>
    <row r="50" spans="1:14" ht="12.75">
      <c r="A50" s="3">
        <v>376</v>
      </c>
      <c r="B50" s="18">
        <f t="shared" si="3"/>
        <v>681.6533606334635</v>
      </c>
      <c r="C50" s="18">
        <f t="shared" si="0"/>
        <v>91.36143144331027</v>
      </c>
      <c r="D50" s="18">
        <f t="shared" si="4"/>
        <v>119.80580604468204</v>
      </c>
      <c r="E50" s="18">
        <f t="shared" si="1"/>
        <v>77.50174195877979</v>
      </c>
      <c r="F50" s="18">
        <f t="shared" si="10"/>
        <v>579.912639020866</v>
      </c>
      <c r="G50" s="19">
        <f t="shared" si="2"/>
        <v>1056513.427616156</v>
      </c>
      <c r="H50" s="20">
        <f t="shared" si="11"/>
        <v>1104.1822231567373</v>
      </c>
      <c r="I50" s="20">
        <f t="shared" si="5"/>
        <v>956.8288688760978</v>
      </c>
      <c r="J50" s="20">
        <f t="shared" si="6"/>
        <v>10565.13427616156</v>
      </c>
      <c r="K50" s="3"/>
      <c r="L50" s="40" t="str">
        <f t="shared" si="7"/>
        <v>91.36,478.41</v>
      </c>
      <c r="M50" s="42" t="str">
        <f t="shared" si="8"/>
        <v>119.81,478.41</v>
      </c>
      <c r="N50" s="43" t="str">
        <f t="shared" si="9"/>
        <v>77.50,478.41</v>
      </c>
    </row>
    <row r="51" spans="1:14" ht="12.75">
      <c r="A51" s="3">
        <v>375</v>
      </c>
      <c r="B51" s="18">
        <f t="shared" si="3"/>
        <v>678.0370123224416</v>
      </c>
      <c r="C51" s="18">
        <f t="shared" si="0"/>
        <v>94.97777975433223</v>
      </c>
      <c r="D51" s="18">
        <f t="shared" si="4"/>
        <v>124.54806453927611</v>
      </c>
      <c r="E51" s="18">
        <f t="shared" si="1"/>
        <v>80.56948388451575</v>
      </c>
      <c r="F51" s="18">
        <f t="shared" si="10"/>
        <v>581.7624674132464</v>
      </c>
      <c r="G51" s="19">
        <f t="shared" si="2"/>
        <v>1063264.3947958644</v>
      </c>
      <c r="H51" s="20">
        <f t="shared" si="11"/>
        <v>1110.3177070082093</v>
      </c>
      <c r="I51" s="20">
        <f t="shared" si="5"/>
        <v>957.6217582450957</v>
      </c>
      <c r="J51" s="20">
        <f t="shared" si="6"/>
        <v>10632.643947958644</v>
      </c>
      <c r="K51" s="3"/>
      <c r="L51" s="40" t="str">
        <f t="shared" si="7"/>
        <v>94.98,478.81</v>
      </c>
      <c r="M51" s="42" t="str">
        <f t="shared" si="8"/>
        <v>124.55,478.81</v>
      </c>
      <c r="N51" s="43" t="str">
        <f t="shared" si="9"/>
        <v>80.57,478.81</v>
      </c>
    </row>
    <row r="52" spans="1:14" ht="12.75">
      <c r="A52" s="3">
        <v>374</v>
      </c>
      <c r="B52" s="18">
        <f t="shared" si="3"/>
        <v>674.4351546368227</v>
      </c>
      <c r="C52" s="18">
        <f t="shared" si="0"/>
        <v>98.57963743995106</v>
      </c>
      <c r="D52" s="18">
        <f t="shared" si="4"/>
        <v>129.27132091197817</v>
      </c>
      <c r="E52" s="18">
        <f t="shared" si="1"/>
        <v>83.62493343815251</v>
      </c>
      <c r="F52" s="18">
        <f t="shared" si="10"/>
        <v>583.6122958056268</v>
      </c>
      <c r="G52" s="19">
        <f t="shared" si="2"/>
        <v>1070036.8621879737</v>
      </c>
      <c r="H52" s="20">
        <f t="shared" si="11"/>
        <v>1116.4286061154828</v>
      </c>
      <c r="I52" s="20">
        <f t="shared" si="5"/>
        <v>958.4462959177254</v>
      </c>
      <c r="J52" s="20">
        <f t="shared" si="6"/>
        <v>10700.368621879737</v>
      </c>
      <c r="K52" s="3"/>
      <c r="L52" s="40" t="str">
        <f t="shared" si="7"/>
        <v>98.58,479.22</v>
      </c>
      <c r="M52" s="42" t="str">
        <f t="shared" si="8"/>
        <v>129.27,479.22</v>
      </c>
      <c r="N52" s="43" t="str">
        <f t="shared" si="9"/>
        <v>83.62,479.22</v>
      </c>
    </row>
    <row r="53" spans="1:14" ht="12.75">
      <c r="A53" s="3">
        <v>373</v>
      </c>
      <c r="B53" s="18">
        <f t="shared" si="3"/>
        <v>670.8477079241939</v>
      </c>
      <c r="C53" s="18">
        <f t="shared" si="0"/>
        <v>102.16708415257995</v>
      </c>
      <c r="D53" s="18">
        <f t="shared" si="4"/>
        <v>133.97567961410223</v>
      </c>
      <c r="E53" s="18">
        <f t="shared" si="1"/>
        <v>86.66815818869242</v>
      </c>
      <c r="F53" s="18">
        <f t="shared" si="10"/>
        <v>585.4621241980072</v>
      </c>
      <c r="G53" s="19">
        <f t="shared" si="2"/>
        <v>1076830.8297924853</v>
      </c>
      <c r="H53" s="20">
        <f t="shared" si="11"/>
        <v>1122.5150556165627</v>
      </c>
      <c r="I53" s="20">
        <f t="shared" si="5"/>
        <v>959.3019037067753</v>
      </c>
      <c r="J53" s="20">
        <f t="shared" si="6"/>
        <v>10768.308297924854</v>
      </c>
      <c r="K53" s="3"/>
      <c r="L53" s="40" t="str">
        <f t="shared" si="7"/>
        <v>102.17,479.65</v>
      </c>
      <c r="M53" s="42" t="str">
        <f t="shared" si="8"/>
        <v>133.98,479.65</v>
      </c>
      <c r="N53" s="43" t="str">
        <f t="shared" si="9"/>
        <v>86.67,479.65</v>
      </c>
    </row>
    <row r="54" spans="1:14" ht="12.75">
      <c r="A54" s="3">
        <v>372</v>
      </c>
      <c r="B54" s="18">
        <f t="shared" si="3"/>
        <v>667.2745933162801</v>
      </c>
      <c r="C54" s="18">
        <f t="shared" si="0"/>
        <v>105.74019876049374</v>
      </c>
      <c r="D54" s="18">
        <f t="shared" si="4"/>
        <v>138.6612440686912</v>
      </c>
      <c r="E54" s="18">
        <f t="shared" si="1"/>
        <v>89.69922503995461</v>
      </c>
      <c r="F54" s="18">
        <f t="shared" si="10"/>
        <v>587.3119525903876</v>
      </c>
      <c r="G54" s="19">
        <f t="shared" si="2"/>
        <v>1083646.2976093981</v>
      </c>
      <c r="H54" s="20">
        <f t="shared" si="11"/>
        <v>1128.577189319087</v>
      </c>
      <c r="I54" s="20">
        <f t="shared" si="5"/>
        <v>960.1880206910815</v>
      </c>
      <c r="J54" s="20">
        <f t="shared" si="6"/>
        <v>10836.46297609398</v>
      </c>
      <c r="K54" s="3"/>
      <c r="L54" s="40" t="str">
        <f t="shared" si="7"/>
        <v>105.74,480.09</v>
      </c>
      <c r="M54" s="42" t="str">
        <f t="shared" si="8"/>
        <v>138.66,480.09</v>
      </c>
      <c r="N54" s="43" t="str">
        <f t="shared" si="9"/>
        <v>89.70,480.09</v>
      </c>
    </row>
    <row r="55" spans="1:14" ht="12.75">
      <c r="A55" s="3">
        <v>371</v>
      </c>
      <c r="B55" s="18">
        <f t="shared" si="3"/>
        <v>663.7157327193042</v>
      </c>
      <c r="C55" s="18">
        <f t="shared" si="0"/>
        <v>109.29905935746956</v>
      </c>
      <c r="D55" s="18">
        <f t="shared" si="4"/>
        <v>143.3281166831588</v>
      </c>
      <c r="E55" s="18">
        <f t="shared" si="1"/>
        <v>92.71820023875318</v>
      </c>
      <c r="F55" s="18">
        <f t="shared" si="10"/>
        <v>589.161780982768</v>
      </c>
      <c r="G55" s="19">
        <f t="shared" si="2"/>
        <v>1090483.265638713</v>
      </c>
      <c r="H55" s="20">
        <f t="shared" si="11"/>
        <v>1134.615139716684</v>
      </c>
      <c r="I55" s="20">
        <f t="shared" si="5"/>
        <v>961.104102586723</v>
      </c>
      <c r="J55" s="20">
        <f t="shared" si="6"/>
        <v>10904.83265638713</v>
      </c>
      <c r="K55" s="3"/>
      <c r="L55" s="40" t="str">
        <f t="shared" si="7"/>
        <v>109.30,480.55</v>
      </c>
      <c r="M55" s="42" t="str">
        <f t="shared" si="8"/>
        <v>143.33,480.55</v>
      </c>
      <c r="N55" s="43" t="str">
        <f t="shared" si="9"/>
        <v>92.72,480.55</v>
      </c>
    </row>
    <row r="56" spans="1:14" ht="12.75">
      <c r="A56" s="3">
        <v>370</v>
      </c>
      <c r="B56" s="18">
        <f t="shared" si="3"/>
        <v>660.1710488045017</v>
      </c>
      <c r="C56" s="18">
        <f t="shared" si="0"/>
        <v>112.84374327227215</v>
      </c>
      <c r="D56" s="18">
        <f t="shared" si="4"/>
        <v>147.97639886172837</v>
      </c>
      <c r="E56" s="18">
        <f t="shared" si="1"/>
        <v>95.72514938294353</v>
      </c>
      <c r="F56" s="18">
        <f t="shared" si="10"/>
        <v>591.0116093751485</v>
      </c>
      <c r="G56" s="19">
        <f t="shared" si="2"/>
        <v>1097341.7338804298</v>
      </c>
      <c r="H56" s="20">
        <f t="shared" si="11"/>
        <v>1140.6290380050648</v>
      </c>
      <c r="I56" s="20">
        <f t="shared" si="5"/>
        <v>962.0496211455886</v>
      </c>
      <c r="J56" s="20">
        <f t="shared" si="6"/>
        <v>10973.417338804298</v>
      </c>
      <c r="K56" s="3"/>
      <c r="L56" s="40" t="str">
        <f t="shared" si="7"/>
        <v>112.84,481.02</v>
      </c>
      <c r="M56" s="42" t="str">
        <f t="shared" si="8"/>
        <v>147.98,481.02</v>
      </c>
      <c r="N56" s="43" t="str">
        <f t="shared" si="9"/>
        <v>95.73,481.02</v>
      </c>
    </row>
    <row r="57" spans="1:14" ht="12.75">
      <c r="A57" s="3">
        <v>369</v>
      </c>
      <c r="B57" s="18">
        <f t="shared" si="3"/>
        <v>656.6404649987821</v>
      </c>
      <c r="C57" s="18">
        <f t="shared" si="0"/>
        <v>116.37432707799167</v>
      </c>
      <c r="D57" s="18">
        <f t="shared" si="4"/>
        <v>152.60619101767756</v>
      </c>
      <c r="E57" s="18">
        <f t="shared" si="1"/>
        <v>98.72013742934368</v>
      </c>
      <c r="F57" s="18">
        <f t="shared" si="10"/>
        <v>592.8614377675289</v>
      </c>
      <c r="G57" s="19">
        <f t="shared" si="2"/>
        <v>1104221.7023345479</v>
      </c>
      <c r="H57" s="20">
        <f t="shared" si="11"/>
        <v>1146.6190140978651</v>
      </c>
      <c r="I57" s="20">
        <f t="shared" si="5"/>
        <v>963.0240635799377</v>
      </c>
      <c r="J57" s="20">
        <f t="shared" si="6"/>
        <v>11042.217023345478</v>
      </c>
      <c r="K57" s="3"/>
      <c r="L57" s="40" t="str">
        <f t="shared" si="7"/>
        <v>116.37,481.51</v>
      </c>
      <c r="M57" s="42" t="str">
        <f t="shared" si="8"/>
        <v>152.61,481.51</v>
      </c>
      <c r="N57" s="43" t="str">
        <f t="shared" si="9"/>
        <v>98.72,481.51</v>
      </c>
    </row>
    <row r="58" spans="1:14" ht="12.75">
      <c r="A58" s="3">
        <v>368</v>
      </c>
      <c r="B58" s="18">
        <f t="shared" si="3"/>
        <v>653.1239054755399</v>
      </c>
      <c r="C58" s="18">
        <f t="shared" si="0"/>
        <v>119.89088660123389</v>
      </c>
      <c r="D58" s="18">
        <f t="shared" si="4"/>
        <v>157.21759258539004</v>
      </c>
      <c r="E58" s="18">
        <f t="shared" si="1"/>
        <v>101.70322870153022</v>
      </c>
      <c r="F58" s="18">
        <f t="shared" si="10"/>
        <v>594.7112661599093</v>
      </c>
      <c r="G58" s="19">
        <f t="shared" si="2"/>
        <v>1111123.1710010679</v>
      </c>
      <c r="H58" s="20">
        <f t="shared" si="11"/>
        <v>1152.5851966422383</v>
      </c>
      <c r="I58" s="20">
        <f t="shared" si="5"/>
        <v>964.0269320116556</v>
      </c>
      <c r="J58" s="20">
        <f t="shared" si="6"/>
        <v>11111.23171001068</v>
      </c>
      <c r="K58" s="3"/>
      <c r="L58" s="40" t="str">
        <f t="shared" si="7"/>
        <v>119.89,482.01</v>
      </c>
      <c r="M58" s="42" t="str">
        <f t="shared" si="8"/>
        <v>157.22,482.01</v>
      </c>
      <c r="N58" s="43" t="str">
        <f t="shared" si="9"/>
        <v>101.70,482.01</v>
      </c>
    </row>
    <row r="59" spans="1:14" ht="12.75">
      <c r="A59" s="3">
        <v>367</v>
      </c>
      <c r="B59" s="18">
        <f t="shared" si="3"/>
        <v>649.6212951456109</v>
      </c>
      <c r="C59" s="18">
        <f t="shared" si="0"/>
        <v>123.39349693116287</v>
      </c>
      <c r="D59" s="18">
        <f t="shared" si="4"/>
        <v>161.81070203221338</v>
      </c>
      <c r="E59" s="18">
        <f t="shared" si="1"/>
        <v>104.67448689750927</v>
      </c>
      <c r="F59" s="18">
        <f t="shared" si="10"/>
        <v>596.5610945522897</v>
      </c>
      <c r="G59" s="19">
        <f t="shared" si="2"/>
        <v>1118046.1398799892</v>
      </c>
      <c r="H59" s="20">
        <f t="shared" si="11"/>
        <v>1158.5277130341963</v>
      </c>
      <c r="I59" s="20">
        <f t="shared" si="5"/>
        <v>965.0577429449785</v>
      </c>
      <c r="J59" s="20">
        <f t="shared" si="6"/>
        <v>11180.461398799893</v>
      </c>
      <c r="K59" s="3"/>
      <c r="L59" s="40" t="str">
        <f t="shared" si="7"/>
        <v>123.39,482.53</v>
      </c>
      <c r="M59" s="42" t="str">
        <f t="shared" si="8"/>
        <v>161.81,482.53</v>
      </c>
      <c r="N59" s="43" t="str">
        <f t="shared" si="9"/>
        <v>104.67,482.53</v>
      </c>
    </row>
    <row r="60" spans="1:14" ht="12.75">
      <c r="A60" s="3">
        <v>366</v>
      </c>
      <c r="B60" s="18">
        <f t="shared" si="3"/>
        <v>646.1325596483698</v>
      </c>
      <c r="C60" s="18">
        <f t="shared" si="0"/>
        <v>126.882232428404</v>
      </c>
      <c r="D60" s="18">
        <f t="shared" si="4"/>
        <v>166.385616870134</v>
      </c>
      <c r="E60" s="18">
        <f t="shared" si="1"/>
        <v>107.6339750972688</v>
      </c>
      <c r="F60" s="18">
        <f t="shared" si="10"/>
        <v>598.4109229446701</v>
      </c>
      <c r="G60" s="19">
        <f t="shared" si="2"/>
        <v>1124990.6089713126</v>
      </c>
      <c r="H60" s="20">
        <f t="shared" si="11"/>
        <v>1164.4466894337154</v>
      </c>
      <c r="I60" s="20">
        <f t="shared" si="5"/>
        <v>966.1160267615251</v>
      </c>
      <c r="J60" s="20">
        <f t="shared" si="6"/>
        <v>11249.906089713126</v>
      </c>
      <c r="K60" s="3"/>
      <c r="L60" s="40" t="str">
        <f t="shared" si="7"/>
        <v>126.88,483.06</v>
      </c>
      <c r="M60" s="42" t="str">
        <f t="shared" si="8"/>
        <v>166.39,483.06</v>
      </c>
      <c r="N60" s="43" t="str">
        <f t="shared" si="9"/>
        <v>107.63,483.06</v>
      </c>
    </row>
    <row r="61" spans="1:14" ht="12.75">
      <c r="A61" s="3">
        <v>365</v>
      </c>
      <c r="B61" s="18">
        <f t="shared" si="3"/>
        <v>642.6576253429655</v>
      </c>
      <c r="C61" s="18">
        <f t="shared" si="0"/>
        <v>130.3571667338083</v>
      </c>
      <c r="D61" s="18">
        <f t="shared" si="4"/>
        <v>170.94243366727017</v>
      </c>
      <c r="E61" s="18">
        <f t="shared" si="1"/>
        <v>110.58175577021355</v>
      </c>
      <c r="F61" s="18">
        <f t="shared" si="10"/>
        <v>600.2607513370505</v>
      </c>
      <c r="G61" s="19">
        <f t="shared" si="2"/>
        <v>1131956.5782750375</v>
      </c>
      <c r="H61" s="20">
        <f t="shared" si="11"/>
        <v>1170.342250779605</v>
      </c>
      <c r="I61" s="20">
        <f t="shared" si="5"/>
        <v>967.2013272365434</v>
      </c>
      <c r="J61" s="20">
        <f t="shared" si="6"/>
        <v>11319.565782750375</v>
      </c>
      <c r="K61" s="3"/>
      <c r="L61" s="40" t="str">
        <f t="shared" si="7"/>
        <v>130.36,483.60</v>
      </c>
      <c r="M61" s="42" t="str">
        <f t="shared" si="8"/>
        <v>170.94,483.60</v>
      </c>
      <c r="N61" s="43" t="str">
        <f t="shared" si="9"/>
        <v>110.58,483.60</v>
      </c>
    </row>
    <row r="62" spans="1:14" ht="12.75">
      <c r="A62" s="3">
        <v>364</v>
      </c>
      <c r="B62" s="18">
        <f t="shared" si="3"/>
        <v>639.1964192996982</v>
      </c>
      <c r="C62" s="18">
        <f t="shared" si="0"/>
        <v>133.81837277707564</v>
      </c>
      <c r="D62" s="18">
        <f t="shared" si="4"/>
        <v>175.48124805917985</v>
      </c>
      <c r="E62" s="18">
        <f t="shared" si="1"/>
        <v>113.5178907824799</v>
      </c>
      <c r="F62" s="18">
        <f t="shared" si="10"/>
        <v>602.1105797294309</v>
      </c>
      <c r="G62" s="19">
        <f t="shared" si="2"/>
        <v>1138944.0477911644</v>
      </c>
      <c r="H62" s="20">
        <f t="shared" si="11"/>
        <v>1176.2145208041375</v>
      </c>
      <c r="I62" s="20">
        <f t="shared" si="5"/>
        <v>968.313201075351</v>
      </c>
      <c r="J62" s="20">
        <f t="shared" si="6"/>
        <v>11389.440477911643</v>
      </c>
      <c r="K62" s="3"/>
      <c r="L62" s="40" t="str">
        <f t="shared" si="7"/>
        <v>133.82,484.16</v>
      </c>
      <c r="M62" s="42" t="str">
        <f t="shared" si="8"/>
        <v>175.48,484.16</v>
      </c>
      <c r="N62" s="43" t="str">
        <f t="shared" si="9"/>
        <v>113.52,484.16</v>
      </c>
    </row>
    <row r="63" spans="1:14" ht="12.75">
      <c r="A63" s="3">
        <v>363</v>
      </c>
      <c r="B63" s="18">
        <f t="shared" si="3"/>
        <v>635.7488692915238</v>
      </c>
      <c r="C63" s="18">
        <f t="shared" si="0"/>
        <v>137.26592278525004</v>
      </c>
      <c r="D63" s="18">
        <f t="shared" si="4"/>
        <v>180.00215476000113</v>
      </c>
      <c r="E63" s="18">
        <f t="shared" si="1"/>
        <v>116.44244140414253</v>
      </c>
      <c r="F63" s="18">
        <f t="shared" si="10"/>
        <v>603.9604081218114</v>
      </c>
      <c r="G63" s="19">
        <f t="shared" si="2"/>
        <v>1145953.017519693</v>
      </c>
      <c r="H63" s="20">
        <f t="shared" si="11"/>
        <v>1182.0636220474628</v>
      </c>
      <c r="I63" s="20">
        <f t="shared" si="5"/>
        <v>969.4512174689697</v>
      </c>
      <c r="J63" s="20">
        <f t="shared" si="6"/>
        <v>11459.53017519693</v>
      </c>
      <c r="K63" s="3"/>
      <c r="L63" s="40" t="str">
        <f t="shared" si="7"/>
        <v>137.27,484.73</v>
      </c>
      <c r="M63" s="42" t="str">
        <f t="shared" si="8"/>
        <v>180.00,484.73</v>
      </c>
      <c r="N63" s="43" t="str">
        <f t="shared" si="9"/>
        <v>116.44,484.73</v>
      </c>
    </row>
    <row r="64" spans="1:14" ht="12.75">
      <c r="A64" s="3">
        <v>362</v>
      </c>
      <c r="B64" s="18">
        <f t="shared" si="3"/>
        <v>632.3149037856979</v>
      </c>
      <c r="C64" s="18">
        <f t="shared" si="0"/>
        <v>140.69988829107592</v>
      </c>
      <c r="D64" s="18">
        <f t="shared" si="4"/>
        <v>184.50524757340986</v>
      </c>
      <c r="E64" s="18">
        <f t="shared" si="1"/>
        <v>119.35546831630302</v>
      </c>
      <c r="F64" s="18">
        <f t="shared" si="10"/>
        <v>605.8102365141917</v>
      </c>
      <c r="G64" s="19">
        <f t="shared" si="2"/>
        <v>1152983.4874606228</v>
      </c>
      <c r="H64" s="20">
        <f t="shared" si="11"/>
        <v>1187.8896758717838</v>
      </c>
      <c r="I64" s="20">
        <f t="shared" si="5"/>
        <v>970.6149576680649</v>
      </c>
      <c r="J64" s="20">
        <f t="shared" si="6"/>
        <v>11529.834874606227</v>
      </c>
      <c r="K64" s="3"/>
      <c r="L64" s="40" t="str">
        <f t="shared" si="7"/>
        <v>140.70,485.31</v>
      </c>
      <c r="M64" s="42" t="str">
        <f t="shared" si="8"/>
        <v>184.51,485.31</v>
      </c>
      <c r="N64" s="43" t="str">
        <f t="shared" si="9"/>
        <v>119.36,485.31</v>
      </c>
    </row>
    <row r="65" spans="1:14" ht="12.75">
      <c r="A65" s="3">
        <v>361</v>
      </c>
      <c r="B65" s="18">
        <f t="shared" si="3"/>
        <v>628.8944519355421</v>
      </c>
      <c r="C65" s="18">
        <f t="shared" si="0"/>
        <v>144.12034014123174</v>
      </c>
      <c r="D65" s="18">
        <f t="shared" si="4"/>
        <v>188.9906194034169</v>
      </c>
      <c r="E65" s="18">
        <f t="shared" si="1"/>
        <v>122.25703161807435</v>
      </c>
      <c r="F65" s="18">
        <f t="shared" si="10"/>
        <v>607.6600649065722</v>
      </c>
      <c r="G65" s="19">
        <f t="shared" si="2"/>
        <v>1160035.4576139548</v>
      </c>
      <c r="H65" s="20">
        <f t="shared" si="11"/>
        <v>1193.6928024753265</v>
      </c>
      <c r="I65" s="20">
        <f t="shared" si="5"/>
        <v>971.8040145742879</v>
      </c>
      <c r="J65" s="20">
        <f t="shared" si="6"/>
        <v>11600.354576139547</v>
      </c>
      <c r="K65" s="3"/>
      <c r="L65" s="40" t="str">
        <f t="shared" si="7"/>
        <v>144.12,485.90</v>
      </c>
      <c r="M65" s="42" t="str">
        <f t="shared" si="8"/>
        <v>188.99,485.90</v>
      </c>
      <c r="N65" s="43" t="str">
        <f t="shared" si="9"/>
        <v>122.26,485.90</v>
      </c>
    </row>
    <row r="66" spans="1:14" ht="12.75">
      <c r="A66" s="3">
        <v>360</v>
      </c>
      <c r="B66" s="18">
        <f t="shared" si="3"/>
        <v>625.4874435723441</v>
      </c>
      <c r="C66" s="18">
        <f t="shared" si="0"/>
        <v>147.5273485044297</v>
      </c>
      <c r="D66" s="18">
        <f t="shared" si="4"/>
        <v>193.45836226498952</v>
      </c>
      <c r="E66" s="18">
        <f t="shared" si="1"/>
        <v>125.14719083345197</v>
      </c>
      <c r="F66" s="18">
        <f t="shared" si="10"/>
        <v>609.5098932989525</v>
      </c>
      <c r="G66" s="19">
        <f t="shared" si="2"/>
        <v>1167108.9279796882</v>
      </c>
      <c r="H66" s="20">
        <f t="shared" si="11"/>
        <v>1199.4731209060817</v>
      </c>
      <c r="I66" s="20">
        <f t="shared" si="5"/>
        <v>973.017992348219</v>
      </c>
      <c r="J66" s="20">
        <f t="shared" si="6"/>
        <v>11671.08927979688</v>
      </c>
      <c r="K66" s="3"/>
      <c r="L66" s="40" t="str">
        <f t="shared" si="7"/>
        <v>147.53,486.51</v>
      </c>
      <c r="M66" s="42" t="str">
        <f t="shared" si="8"/>
        <v>193.46,486.51</v>
      </c>
      <c r="N66" s="43" t="str">
        <f t="shared" si="9"/>
        <v>125.15,486.51</v>
      </c>
    </row>
    <row r="67" spans="1:14" ht="12.75">
      <c r="A67" s="3">
        <v>359</v>
      </c>
      <c r="B67" s="18">
        <f t="shared" si="3"/>
        <v>622.0938091973785</v>
      </c>
      <c r="C67" s="18">
        <f t="shared" si="0"/>
        <v>150.9209828793953</v>
      </c>
      <c r="D67" s="18">
        <f t="shared" si="4"/>
        <v>197.90856729451528</v>
      </c>
      <c r="E67" s="18">
        <f t="shared" si="1"/>
        <v>128.02600491808272</v>
      </c>
      <c r="F67" s="18">
        <f t="shared" si="10"/>
        <v>611.359721691333</v>
      </c>
      <c r="G67" s="19">
        <f t="shared" si="2"/>
        <v>1174203.8985578236</v>
      </c>
      <c r="H67" s="20">
        <f t="shared" si="11"/>
        <v>1205.2307490753433</v>
      </c>
      <c r="I67" s="20">
        <f t="shared" si="5"/>
        <v>974.2565060331198</v>
      </c>
      <c r="J67" s="20">
        <f t="shared" si="6"/>
        <v>11742.038985578236</v>
      </c>
      <c r="K67" s="3"/>
      <c r="L67" s="40" t="str">
        <f t="shared" si="7"/>
        <v>150.92,487.13</v>
      </c>
      <c r="M67" s="42" t="str">
        <f t="shared" si="8"/>
        <v>197.91,487.13</v>
      </c>
      <c r="N67" s="43" t="str">
        <f t="shared" si="9"/>
        <v>128.03,487.13</v>
      </c>
    </row>
    <row r="68" spans="1:14" ht="12.75">
      <c r="A68" s="3">
        <v>358</v>
      </c>
      <c r="B68" s="18">
        <f t="shared" si="3"/>
        <v>618.71347997405</v>
      </c>
      <c r="C68" s="18">
        <f t="shared" si="0"/>
        <v>154.30131210272384</v>
      </c>
      <c r="D68" s="18">
        <f t="shared" si="4"/>
        <v>202.3413247601047</v>
      </c>
      <c r="E68" s="18">
        <f t="shared" si="1"/>
        <v>130.89353226592962</v>
      </c>
      <c r="F68" s="18">
        <f t="shared" si="10"/>
        <v>613.2095500837133</v>
      </c>
      <c r="G68" s="19">
        <f t="shared" si="2"/>
        <v>1181320.3693483602</v>
      </c>
      <c r="H68" s="20">
        <f t="shared" si="11"/>
        <v>1210.965803771037</v>
      </c>
      <c r="I68" s="20">
        <f t="shared" si="5"/>
        <v>975.5191811937558</v>
      </c>
      <c r="J68" s="20">
        <f t="shared" si="6"/>
        <v>11813.203693483601</v>
      </c>
      <c r="K68" s="3"/>
      <c r="L68" s="40" t="str">
        <f t="shared" si="7"/>
        <v>154.30,487.76</v>
      </c>
      <c r="M68" s="42" t="str">
        <f t="shared" si="8"/>
        <v>202.34,487.76</v>
      </c>
      <c r="N68" s="43" t="str">
        <f t="shared" si="9"/>
        <v>130.89,487.76</v>
      </c>
    </row>
    <row r="69" spans="1:14" ht="12.75">
      <c r="A69" s="3">
        <v>357</v>
      </c>
      <c r="B69" s="18">
        <f t="shared" si="3"/>
        <v>615.3463877201611</v>
      </c>
      <c r="C69" s="18">
        <f t="shared" si="0"/>
        <v>157.66840435661265</v>
      </c>
      <c r="D69" s="18">
        <f t="shared" si="4"/>
        <v>206.75672407173064</v>
      </c>
      <c r="E69" s="18">
        <f t="shared" si="1"/>
        <v>133.749830715831</v>
      </c>
      <c r="F69" s="18">
        <f t="shared" si="10"/>
        <v>615.0593784760938</v>
      </c>
      <c r="G69" s="19">
        <f t="shared" si="2"/>
        <v>1188458.3403512991</v>
      </c>
      <c r="H69" s="20">
        <f t="shared" si="11"/>
        <v>1216.67840067084</v>
      </c>
      <c r="I69" s="20">
        <f t="shared" si="5"/>
        <v>976.8056535696031</v>
      </c>
      <c r="J69" s="20">
        <f t="shared" si="6"/>
        <v>11884.583403512992</v>
      </c>
      <c r="K69" s="3"/>
      <c r="L69" s="40" t="str">
        <f t="shared" si="7"/>
        <v>157.67,488.40</v>
      </c>
      <c r="M69" s="42" t="str">
        <f t="shared" si="8"/>
        <v>206.76,488.40</v>
      </c>
      <c r="N69" s="43" t="str">
        <f t="shared" si="9"/>
        <v>133.75,488.40</v>
      </c>
    </row>
    <row r="70" spans="1:14" ht="12.75">
      <c r="A70" s="3">
        <v>356</v>
      </c>
      <c r="B70" s="18">
        <f t="shared" si="3"/>
        <v>611.9924649002962</v>
      </c>
      <c r="C70" s="18">
        <f t="shared" si="0"/>
        <v>161.02232717647757</v>
      </c>
      <c r="D70" s="18">
        <f t="shared" si="4"/>
        <v>211.15485379121625</v>
      </c>
      <c r="E70" s="18">
        <f t="shared" si="1"/>
        <v>136.59495755796155</v>
      </c>
      <c r="F70" s="18">
        <f t="shared" si="10"/>
        <v>616.9092068684743</v>
      </c>
      <c r="G70" s="19">
        <f t="shared" si="2"/>
        <v>1195617.8115666397</v>
      </c>
      <c r="H70" s="20">
        <f t="shared" si="11"/>
        <v>1222.368654355101</v>
      </c>
      <c r="I70" s="20">
        <f t="shared" si="5"/>
        <v>978.1155687417603</v>
      </c>
      <c r="J70" s="20">
        <f t="shared" si="6"/>
        <v>11956.178115666396</v>
      </c>
      <c r="K70" s="3"/>
      <c r="L70" s="40" t="str">
        <f t="shared" si="7"/>
        <v>161.02,489.06</v>
      </c>
      <c r="M70" s="42" t="str">
        <f t="shared" si="8"/>
        <v>211.15,489.06</v>
      </c>
      <c r="N70" s="43" t="str">
        <f t="shared" si="9"/>
        <v>136.59,489.06</v>
      </c>
    </row>
    <row r="71" spans="1:14" ht="12.75">
      <c r="A71" s="3">
        <v>355</v>
      </c>
      <c r="B71" s="18">
        <f t="shared" si="3"/>
        <v>608.6516446183182</v>
      </c>
      <c r="C71" s="18">
        <f t="shared" si="0"/>
        <v>164.36314745845561</v>
      </c>
      <c r="D71" s="18">
        <f t="shared" si="4"/>
        <v>215.53580164207338</v>
      </c>
      <c r="E71" s="18">
        <f t="shared" si="1"/>
        <v>139.42896954019696</v>
      </c>
      <c r="F71" s="18">
        <f t="shared" si="10"/>
        <v>618.7590352608546</v>
      </c>
      <c r="G71" s="19">
        <f t="shared" si="2"/>
        <v>1202798.7829943814</v>
      </c>
      <c r="H71" s="20">
        <f t="shared" si="11"/>
        <v>1228.0366783195718</v>
      </c>
      <c r="I71" s="20">
        <f t="shared" si="5"/>
        <v>979.4485818129426</v>
      </c>
      <c r="J71" s="20">
        <f t="shared" si="6"/>
        <v>12027.987829943813</v>
      </c>
      <c r="K71" s="3"/>
      <c r="L71" s="40" t="str">
        <f t="shared" si="7"/>
        <v>164.36,489.72</v>
      </c>
      <c r="M71" s="42" t="str">
        <f t="shared" si="8"/>
        <v>215.54,489.72</v>
      </c>
      <c r="N71" s="43" t="str">
        <f t="shared" si="9"/>
        <v>139.43,489.72</v>
      </c>
    </row>
    <row r="72" spans="1:14" ht="12.75">
      <c r="A72" s="3">
        <v>354</v>
      </c>
      <c r="B72" s="18">
        <f t="shared" si="3"/>
        <v>605.3238606099844</v>
      </c>
      <c r="C72" s="18">
        <f t="shared" si="0"/>
        <v>167.69093146678938</v>
      </c>
      <c r="D72" s="18">
        <f t="shared" si="4"/>
        <v>219.89965451918616</v>
      </c>
      <c r="E72" s="18">
        <f t="shared" si="1"/>
        <v>142.25192287437793</v>
      </c>
      <c r="F72" s="18">
        <f t="shared" si="10"/>
        <v>620.6088636532351</v>
      </c>
      <c r="G72" s="19">
        <f t="shared" si="2"/>
        <v>1210001.2546345254</v>
      </c>
      <c r="H72" s="20">
        <f t="shared" si="11"/>
        <v>1233.6825849879338</v>
      </c>
      <c r="I72" s="20">
        <f t="shared" si="5"/>
        <v>980.8043570999748</v>
      </c>
      <c r="J72" s="20">
        <f t="shared" si="6"/>
        <v>12100.012546345253</v>
      </c>
      <c r="K72" s="3"/>
      <c r="L72" s="40" t="str">
        <f t="shared" si="7"/>
        <v>167.69,490.40</v>
      </c>
      <c r="M72" s="42" t="str">
        <f t="shared" si="8"/>
        <v>219.90,490.40</v>
      </c>
      <c r="N72" s="43" t="str">
        <f t="shared" si="9"/>
        <v>142.25,490.40</v>
      </c>
    </row>
    <row r="73" spans="1:14" ht="12.75">
      <c r="A73" s="3">
        <v>353</v>
      </c>
      <c r="B73" s="18">
        <f t="shared" si="3"/>
        <v>602.0090472356751</v>
      </c>
      <c r="C73" s="18">
        <f t="shared" si="0"/>
        <v>171.0057448410987</v>
      </c>
      <c r="D73" s="18">
        <f t="shared" si="4"/>
        <v>224.24649849834648</v>
      </c>
      <c r="E73" s="18">
        <f t="shared" si="1"/>
        <v>145.06387324247873</v>
      </c>
      <c r="F73" s="18">
        <f t="shared" si="10"/>
        <v>622.4586920456154</v>
      </c>
      <c r="G73" s="19">
        <f t="shared" si="2"/>
        <v>1217225.2264870706</v>
      </c>
      <c r="H73" s="20">
        <f t="shared" si="11"/>
        <v>1239.3064857241352</v>
      </c>
      <c r="I73" s="20">
        <f t="shared" si="5"/>
        <v>982.1825678382031</v>
      </c>
      <c r="J73" s="20">
        <f t="shared" si="6"/>
        <v>12172.252264870705</v>
      </c>
      <c r="K73" s="3"/>
      <c r="L73" s="40" t="str">
        <f t="shared" si="7"/>
        <v>171.01,491.09</v>
      </c>
      <c r="M73" s="42" t="str">
        <f t="shared" si="8"/>
        <v>224.25,491.09</v>
      </c>
      <c r="N73" s="43" t="str">
        <f t="shared" si="9"/>
        <v>145.06,491.09</v>
      </c>
    </row>
    <row r="74" spans="1:14" ht="12.75">
      <c r="A74" s="3">
        <v>352</v>
      </c>
      <c r="B74" s="18">
        <f t="shared" si="3"/>
        <v>598.7071394732261</v>
      </c>
      <c r="C74" s="18">
        <f t="shared" si="0"/>
        <v>174.3076526035477</v>
      </c>
      <c r="D74" s="18">
        <f t="shared" si="4"/>
        <v>228.57641884565248</v>
      </c>
      <c r="E74" s="18">
        <f t="shared" si="1"/>
        <v>147.8648758026871</v>
      </c>
      <c r="F74" s="18">
        <f t="shared" si="10"/>
        <v>624.3085204379959</v>
      </c>
      <c r="G74" s="19">
        <f t="shared" si="2"/>
        <v>1224470.698552018</v>
      </c>
      <c r="H74" s="20">
        <f t="shared" si="11"/>
        <v>1244.908490844552</v>
      </c>
      <c r="I74" s="20">
        <f t="shared" si="5"/>
        <v>983.5828958972969</v>
      </c>
      <c r="J74" s="20">
        <f t="shared" si="6"/>
        <v>12244.70698552018</v>
      </c>
      <c r="K74" s="3"/>
      <c r="L74" s="40" t="str">
        <f t="shared" si="7"/>
        <v>174.31,491.79</v>
      </c>
      <c r="M74" s="42" t="str">
        <f t="shared" si="8"/>
        <v>228.58,491.79</v>
      </c>
      <c r="N74" s="43" t="str">
        <f t="shared" si="9"/>
        <v>147.86,491.79</v>
      </c>
    </row>
    <row r="75" spans="1:14" ht="12.75">
      <c r="A75" s="3">
        <v>351</v>
      </c>
      <c r="B75" s="18">
        <f t="shared" si="3"/>
        <v>595.4180729108768</v>
      </c>
      <c r="C75" s="18">
        <f t="shared" si="0"/>
        <v>177.59671916589696</v>
      </c>
      <c r="D75" s="18">
        <f t="shared" si="4"/>
        <v>232.8895000267565</v>
      </c>
      <c r="E75" s="18">
        <f t="shared" si="1"/>
        <v>150.6549851953865</v>
      </c>
      <c r="F75" s="18">
        <f t="shared" si="10"/>
        <v>626.1583488303762</v>
      </c>
      <c r="G75" s="19">
        <f t="shared" si="2"/>
        <v>1231737.6708293667</v>
      </c>
      <c r="H75" s="20">
        <f t="shared" si="11"/>
        <v>1250.4887096299508</v>
      </c>
      <c r="I75" s="20">
        <f t="shared" si="5"/>
        <v>985.005031507935</v>
      </c>
      <c r="J75" s="20">
        <f t="shared" si="6"/>
        <v>12317.376708293667</v>
      </c>
      <c r="K75" s="3"/>
      <c r="L75" s="40" t="str">
        <f t="shared" si="7"/>
        <v>177.60,492.50</v>
      </c>
      <c r="M75" s="42" t="str">
        <f t="shared" si="8"/>
        <v>232.89,492.50</v>
      </c>
      <c r="N75" s="43" t="str">
        <f t="shared" si="9"/>
        <v>150.65,492.50</v>
      </c>
    </row>
    <row r="76" spans="1:14" ht="12.75">
      <c r="A76" s="3">
        <v>350</v>
      </c>
      <c r="B76" s="18">
        <f t="shared" si="3"/>
        <v>592.1417837403203</v>
      </c>
      <c r="C76" s="18">
        <f t="shared" si="0"/>
        <v>180.8730083364535</v>
      </c>
      <c r="D76" s="18">
        <f t="shared" si="4"/>
        <v>237.1858257159785</v>
      </c>
      <c r="E76" s="18">
        <f t="shared" si="1"/>
        <v>153.4342555490518</v>
      </c>
      <c r="F76" s="18">
        <f t="shared" si="10"/>
        <v>628.0081772227567</v>
      </c>
      <c r="G76" s="19">
        <f t="shared" si="2"/>
        <v>1239026.1433191171</v>
      </c>
      <c r="H76" s="20">
        <f t="shared" si="11"/>
        <v>1256.0472503372814</v>
      </c>
      <c r="I76" s="20">
        <f t="shared" si="5"/>
        <v>986.4486729988911</v>
      </c>
      <c r="J76" s="20">
        <f t="shared" si="6"/>
        <v>12390.261433191172</v>
      </c>
      <c r="K76" s="3"/>
      <c r="L76" s="40" t="str">
        <f t="shared" si="7"/>
        <v>180.87,493.22</v>
      </c>
      <c r="M76" s="42" t="str">
        <f t="shared" si="8"/>
        <v>237.19,493.22</v>
      </c>
      <c r="N76" s="43" t="str">
        <f t="shared" si="9"/>
        <v>153.43,493.22</v>
      </c>
    </row>
    <row r="77" spans="1:14" ht="12.75">
      <c r="A77" s="3">
        <v>349</v>
      </c>
      <c r="B77" s="18">
        <f t="shared" si="3"/>
        <v>588.8782087498598</v>
      </c>
      <c r="C77" s="18">
        <f t="shared" si="0"/>
        <v>184.13658332691398</v>
      </c>
      <c r="D77" s="18">
        <f t="shared" si="4"/>
        <v>241.46547880528016</v>
      </c>
      <c r="E77" s="18">
        <f t="shared" si="1"/>
        <v>156.20274048605438</v>
      </c>
      <c r="F77" s="18">
        <f t="shared" si="10"/>
        <v>629.8580056151371</v>
      </c>
      <c r="G77" s="19">
        <f t="shared" si="2"/>
        <v>1246336.11602127</v>
      </c>
      <c r="H77" s="20">
        <f t="shared" si="11"/>
        <v>1261.5842202112865</v>
      </c>
      <c r="I77" s="20">
        <f t="shared" si="5"/>
        <v>987.9135265440599</v>
      </c>
      <c r="J77" s="20">
        <f t="shared" si="6"/>
        <v>12463.361160212698</v>
      </c>
      <c r="K77" s="3"/>
      <c r="L77" s="40" t="str">
        <f t="shared" si="7"/>
        <v>184.14,493.96</v>
      </c>
      <c r="M77" s="42" t="str">
        <f t="shared" si="8"/>
        <v>241.47,493.96</v>
      </c>
      <c r="N77" s="43" t="str">
        <f t="shared" si="9"/>
        <v>156.20,493.96</v>
      </c>
    </row>
    <row r="78" spans="1:14" ht="12.75">
      <c r="A78" s="3">
        <v>348</v>
      </c>
      <c r="B78" s="18">
        <f t="shared" si="3"/>
        <v>585.6272853176672</v>
      </c>
      <c r="C78" s="18">
        <f t="shared" si="0"/>
        <v>187.3875067591066</v>
      </c>
      <c r="D78" s="18">
        <f t="shared" si="4"/>
        <v>245.72854141310555</v>
      </c>
      <c r="E78" s="18">
        <f t="shared" si="1"/>
        <v>158.96049312838113</v>
      </c>
      <c r="F78" s="18">
        <f t="shared" si="10"/>
        <v>631.7078340075175</v>
      </c>
      <c r="G78" s="19">
        <f t="shared" si="2"/>
        <v>1253667.5889358234</v>
      </c>
      <c r="H78" s="20">
        <f t="shared" si="11"/>
        <v>1267.09972549594</v>
      </c>
      <c r="I78" s="20">
        <f t="shared" si="5"/>
        <v>989.3993059189881</v>
      </c>
      <c r="J78" s="20">
        <f t="shared" si="6"/>
        <v>12536.675889358234</v>
      </c>
      <c r="K78" s="3"/>
      <c r="L78" s="40" t="str">
        <f t="shared" si="7"/>
        <v>187.39,494.70</v>
      </c>
      <c r="M78" s="42" t="str">
        <f t="shared" si="8"/>
        <v>245.73,494.70</v>
      </c>
      <c r="N78" s="43" t="str">
        <f t="shared" si="9"/>
        <v>158.96,494.70</v>
      </c>
    </row>
    <row r="79" spans="1:14" ht="12.75">
      <c r="A79" s="3">
        <v>347</v>
      </c>
      <c r="B79" s="18">
        <f t="shared" si="3"/>
        <v>582.388951405142</v>
      </c>
      <c r="C79" s="18">
        <f t="shared" si="0"/>
        <v>190.62584067163175</v>
      </c>
      <c r="D79" s="18">
        <f t="shared" si="4"/>
        <v>249.9750948930895</v>
      </c>
      <c r="E79" s="18">
        <f t="shared" si="1"/>
        <v>161.7075661032679</v>
      </c>
      <c r="F79" s="18">
        <f t="shared" si="10"/>
        <v>633.5576623998979</v>
      </c>
      <c r="G79" s="19">
        <f t="shared" si="2"/>
        <v>1261020.5620627794</v>
      </c>
      <c r="H79" s="20">
        <f t="shared" si="11"/>
        <v>1272.5938714457136</v>
      </c>
      <c r="I79" s="20">
        <f t="shared" si="5"/>
        <v>990.9057322665035</v>
      </c>
      <c r="J79" s="20">
        <f t="shared" si="6"/>
        <v>12610.205620627794</v>
      </c>
      <c r="K79" s="3"/>
      <c r="L79" s="40" t="str">
        <f t="shared" si="7"/>
        <v>190.63,495.45</v>
      </c>
      <c r="M79" s="42" t="str">
        <f t="shared" si="8"/>
        <v>249.98,495.45</v>
      </c>
      <c r="N79" s="43" t="str">
        <f t="shared" si="9"/>
        <v>161.71,495.45</v>
      </c>
    </row>
    <row r="80" spans="1:14" ht="12.75">
      <c r="A80" s="3">
        <v>346</v>
      </c>
      <c r="B80" s="18">
        <f t="shared" si="3"/>
        <v>579.1631455503721</v>
      </c>
      <c r="C80" s="18">
        <f t="shared" si="0"/>
        <v>193.85164652640174</v>
      </c>
      <c r="D80" s="18">
        <f t="shared" si="4"/>
        <v>254.20521984263323</v>
      </c>
      <c r="E80" s="18">
        <f t="shared" si="1"/>
        <v>164.44401154874708</v>
      </c>
      <c r="F80" s="18">
        <f t="shared" si="10"/>
        <v>635.4074907922783</v>
      </c>
      <c r="G80" s="19">
        <f t="shared" si="2"/>
        <v>1268395.0354021364</v>
      </c>
      <c r="H80" s="20">
        <f t="shared" si="11"/>
        <v>1278.0667623366721</v>
      </c>
      <c r="I80" s="20">
        <f t="shared" si="5"/>
        <v>992.4325338710373</v>
      </c>
      <c r="J80" s="20">
        <f t="shared" si="6"/>
        <v>12683.950354021365</v>
      </c>
      <c r="K80" s="3"/>
      <c r="L80" s="40" t="str">
        <f t="shared" si="7"/>
        <v>193.85,496.22</v>
      </c>
      <c r="M80" s="42" t="str">
        <f t="shared" si="8"/>
        <v>254.21,496.22</v>
      </c>
      <c r="N80" s="43" t="str">
        <f t="shared" si="9"/>
        <v>164.44,496.22</v>
      </c>
    </row>
    <row r="81" spans="1:14" ht="12.75">
      <c r="A81" s="3">
        <v>345</v>
      </c>
      <c r="B81" s="18">
        <f t="shared" si="3"/>
        <v>575.949806861689</v>
      </c>
      <c r="C81" s="18">
        <f t="shared" si="0"/>
        <v>197.0649852150848</v>
      </c>
      <c r="D81" s="18">
        <f t="shared" si="4"/>
        <v>258.41899611135455</v>
      </c>
      <c r="E81" s="18">
        <f t="shared" si="1"/>
        <v>167.16988111911397</v>
      </c>
      <c r="F81" s="18">
        <f t="shared" si="10"/>
        <v>637.2573191846587</v>
      </c>
      <c r="G81" s="19">
        <f t="shared" si="2"/>
        <v>1275791.008953896</v>
      </c>
      <c r="H81" s="20">
        <f t="shared" si="11"/>
        <v>1283.5185014774056</v>
      </c>
      <c r="I81" s="20">
        <f t="shared" si="5"/>
        <v>993.9794459412818</v>
      </c>
      <c r="J81" s="20">
        <f t="shared" si="6"/>
        <v>12757.910089538958</v>
      </c>
      <c r="K81" s="3"/>
      <c r="L81" s="40" t="str">
        <f t="shared" si="7"/>
        <v>197.06,496.99</v>
      </c>
      <c r="M81" s="42" t="str">
        <f t="shared" si="8"/>
        <v>258.42,496.99</v>
      </c>
      <c r="N81" s="43" t="str">
        <f t="shared" si="9"/>
        <v>167.17,496.99</v>
      </c>
    </row>
    <row r="82" spans="1:14" ht="12.75">
      <c r="A82" s="3">
        <v>344</v>
      </c>
      <c r="B82" s="18">
        <f t="shared" si="3"/>
        <v>572.7488750113205</v>
      </c>
      <c r="C82" s="18">
        <f t="shared" si="0"/>
        <v>200.26591706545332</v>
      </c>
      <c r="D82" s="18">
        <f t="shared" si="4"/>
        <v>262.61650280941296</v>
      </c>
      <c r="E82" s="18">
        <f t="shared" si="1"/>
        <v>169.88522599031197</v>
      </c>
      <c r="F82" s="18">
        <f t="shared" si="10"/>
        <v>639.1071475770391</v>
      </c>
      <c r="G82" s="19">
        <f t="shared" si="2"/>
        <v>1283208.482718056</v>
      </c>
      <c r="H82" s="20">
        <f t="shared" si="11"/>
        <v>1288.9491912198018</v>
      </c>
      <c r="I82" s="20">
        <f t="shared" si="5"/>
        <v>995.5462104008049</v>
      </c>
      <c r="J82" s="20">
        <f t="shared" si="6"/>
        <v>12832.08482718056</v>
      </c>
      <c r="K82" s="3"/>
      <c r="L82" s="40" t="str">
        <f t="shared" si="7"/>
        <v>200.27,497.77</v>
      </c>
      <c r="M82" s="42" t="str">
        <f t="shared" si="8"/>
        <v>262.62,497.77</v>
      </c>
      <c r="N82" s="43" t="str">
        <f t="shared" si="9"/>
        <v>169.89,497.77</v>
      </c>
    </row>
    <row r="83" spans="1:14" ht="12.75">
      <c r="A83" s="3">
        <v>343</v>
      </c>
      <c r="B83" s="18">
        <f t="shared" si="3"/>
        <v>569.5602902291387</v>
      </c>
      <c r="C83" s="18">
        <f t="shared" si="0"/>
        <v>203.45450184763513</v>
      </c>
      <c r="D83" s="18">
        <f t="shared" si="4"/>
        <v>266.79781831570665</v>
      </c>
      <c r="E83" s="18">
        <f t="shared" si="1"/>
        <v>172.59009686523564</v>
      </c>
      <c r="F83" s="18">
        <f t="shared" si="10"/>
        <v>640.9569759694195</v>
      </c>
      <c r="G83" s="19">
        <f t="shared" si="2"/>
        <v>1290647.4566946188</v>
      </c>
      <c r="H83" s="20">
        <f t="shared" si="11"/>
        <v>1294.3589329696492</v>
      </c>
      <c r="I83" s="20">
        <f t="shared" si="5"/>
        <v>997.1325756863166</v>
      </c>
      <c r="J83" s="20">
        <f t="shared" si="6"/>
        <v>12906.474566946188</v>
      </c>
      <c r="K83" s="3"/>
      <c r="L83" s="40" t="str">
        <f t="shared" si="7"/>
        <v>203.45,498.57</v>
      </c>
      <c r="M83" s="42" t="str">
        <f t="shared" si="8"/>
        <v>266.80,498.57</v>
      </c>
      <c r="N83" s="43" t="str">
        <f t="shared" si="9"/>
        <v>172.59,498.57</v>
      </c>
    </row>
    <row r="84" spans="1:14" ht="12.75">
      <c r="A84" s="3">
        <v>342</v>
      </c>
      <c r="B84" s="18">
        <f t="shared" si="3"/>
        <v>566.3839932964968</v>
      </c>
      <c r="C84" s="18">
        <f t="shared" si="0"/>
        <v>206.63079878027702</v>
      </c>
      <c r="D84" s="18">
        <f t="shared" si="4"/>
        <v>270.9630202859553</v>
      </c>
      <c r="E84" s="18">
        <f t="shared" si="1"/>
        <v>175.28454397895916</v>
      </c>
      <c r="F84" s="18">
        <f t="shared" si="10"/>
        <v>642.8068043618</v>
      </c>
      <c r="G84" s="19">
        <f t="shared" si="2"/>
        <v>1298107.9308835834</v>
      </c>
      <c r="H84" s="20">
        <f t="shared" si="11"/>
        <v>1299.747827197096</v>
      </c>
      <c r="I84" s="20">
        <f t="shared" si="5"/>
        <v>998.7382965532252</v>
      </c>
      <c r="J84" s="20">
        <f t="shared" si="6"/>
        <v>12981.079308835833</v>
      </c>
      <c r="K84" s="3"/>
      <c r="L84" s="40" t="str">
        <f t="shared" si="7"/>
        <v>206.63,499.37</v>
      </c>
      <c r="M84" s="42" t="str">
        <f t="shared" si="8"/>
        <v>270.96,499.37</v>
      </c>
      <c r="N84" s="43" t="str">
        <f t="shared" si="9"/>
        <v>175.28,499.37</v>
      </c>
    </row>
    <row r="85" spans="1:14" ht="12.75">
      <c r="A85" s="3">
        <v>341</v>
      </c>
      <c r="B85" s="18">
        <f t="shared" si="3"/>
        <v>563.2199255401633</v>
      </c>
      <c r="C85" s="18">
        <f t="shared" si="0"/>
        <v>209.79486653661047</v>
      </c>
      <c r="D85" s="18">
        <f t="shared" si="4"/>
        <v>275.11218566065423</v>
      </c>
      <c r="E85" s="18">
        <f t="shared" si="1"/>
        <v>177.9686171038818</v>
      </c>
      <c r="F85" s="18">
        <f t="shared" si="10"/>
        <v>644.6566327541804</v>
      </c>
      <c r="G85" s="19">
        <f t="shared" si="2"/>
        <v>1305589.9052849489</v>
      </c>
      <c r="H85" s="20">
        <f t="shared" si="11"/>
        <v>1305.1159734469413</v>
      </c>
      <c r="I85" s="20">
        <f t="shared" si="5"/>
        <v>1000.3631338882137</v>
      </c>
      <c r="J85" s="20">
        <f t="shared" si="6"/>
        <v>13055.899052849489</v>
      </c>
      <c r="K85" s="3"/>
      <c r="L85" s="40" t="str">
        <f t="shared" si="7"/>
        <v>209.79,500.18</v>
      </c>
      <c r="M85" s="42" t="str">
        <f t="shared" si="8"/>
        <v>275.11,500.18</v>
      </c>
      <c r="N85" s="43" t="str">
        <f t="shared" si="9"/>
        <v>177.97,500.18</v>
      </c>
    </row>
    <row r="86" spans="1:14" ht="12.75">
      <c r="A86" s="3">
        <v>340</v>
      </c>
      <c r="B86" s="18">
        <f t="shared" si="3"/>
        <v>560.0680288263384</v>
      </c>
      <c r="C86" s="18">
        <f t="shared" si="0"/>
        <v>212.94676325043542</v>
      </c>
      <c r="D86" s="18">
        <f t="shared" si="4"/>
        <v>279.2453906729213</v>
      </c>
      <c r="E86" s="18">
        <f t="shared" si="1"/>
        <v>180.642365554804</v>
      </c>
      <c r="F86" s="18">
        <f t="shared" si="10"/>
        <v>646.5064611465608</v>
      </c>
      <c r="G86" s="19">
        <f t="shared" si="2"/>
        <v>1313093.3798987167</v>
      </c>
      <c r="H86" s="20">
        <f t="shared" si="11"/>
        <v>1310.463470348786</v>
      </c>
      <c r="I86" s="20">
        <f t="shared" si="5"/>
        <v>1002.006854528521</v>
      </c>
      <c r="J86" s="20">
        <f t="shared" si="6"/>
        <v>13130.933798987167</v>
      </c>
      <c r="K86" s="3"/>
      <c r="L86" s="40" t="str">
        <f t="shared" si="7"/>
        <v>212.95,501.00</v>
      </c>
      <c r="M86" s="42" t="str">
        <f t="shared" si="8"/>
        <v>279.25,501.00</v>
      </c>
      <c r="N86" s="43" t="str">
        <f t="shared" si="9"/>
        <v>180.64,501.00</v>
      </c>
    </row>
    <row r="87" spans="1:14" ht="12.75">
      <c r="A87" s="3">
        <v>339</v>
      </c>
      <c r="B87" s="18">
        <f t="shared" si="3"/>
        <v>556.9282455547657</v>
      </c>
      <c r="C87" s="18">
        <f t="shared" si="0"/>
        <v>216.08654652200812</v>
      </c>
      <c r="D87" s="18">
        <f t="shared" si="4"/>
        <v>283.3627108562176</v>
      </c>
      <c r="E87" s="18">
        <f t="shared" si="1"/>
        <v>183.3058381939221</v>
      </c>
      <c r="F87" s="18">
        <f t="shared" si="10"/>
        <v>648.3562895389412</v>
      </c>
      <c r="G87" s="19">
        <f t="shared" si="2"/>
        <v>1320618.3547248857</v>
      </c>
      <c r="H87" s="20">
        <f t="shared" si="11"/>
        <v>1315.790415627022</v>
      </c>
      <c r="I87" s="20">
        <f t="shared" si="5"/>
        <v>1003.66923108766</v>
      </c>
      <c r="J87" s="20">
        <f t="shared" si="6"/>
        <v>13206.183547248856</v>
      </c>
      <c r="K87" s="3"/>
      <c r="L87" s="40" t="str">
        <f t="shared" si="7"/>
        <v>216.09,501.83</v>
      </c>
      <c r="M87" s="42" t="str">
        <f t="shared" si="8"/>
        <v>283.36,501.83</v>
      </c>
      <c r="N87" s="43" t="str">
        <f t="shared" si="9"/>
        <v>183.31,501.83</v>
      </c>
    </row>
    <row r="88" spans="1:14" ht="12.75">
      <c r="A88" s="3">
        <v>338</v>
      </c>
      <c r="B88" s="18">
        <f t="shared" si="3"/>
        <v>553.800518652924</v>
      </c>
      <c r="C88" s="18">
        <f t="shared" si="0"/>
        <v>219.21427342384982</v>
      </c>
      <c r="D88" s="18">
        <f t="shared" si="4"/>
        <v>287.4642210519646</v>
      </c>
      <c r="E88" s="18">
        <f t="shared" si="1"/>
        <v>185.9590834357557</v>
      </c>
      <c r="F88" s="18">
        <f t="shared" si="10"/>
        <v>650.2061179313216</v>
      </c>
      <c r="G88" s="19">
        <f t="shared" si="2"/>
        <v>1328164.829763457</v>
      </c>
      <c r="H88" s="20">
        <f t="shared" si="11"/>
        <v>1321.0969061106894</v>
      </c>
      <c r="I88" s="20">
        <f t="shared" si="5"/>
        <v>1005.350041787302</v>
      </c>
      <c r="J88" s="20">
        <f t="shared" si="6"/>
        <v>13281.648297634569</v>
      </c>
      <c r="K88" s="3"/>
      <c r="L88" s="40" t="str">
        <f t="shared" si="7"/>
        <v>219.21,502.68</v>
      </c>
      <c r="M88" s="42" t="str">
        <f t="shared" si="8"/>
        <v>287.46,502.68</v>
      </c>
      <c r="N88" s="43" t="str">
        <f t="shared" si="9"/>
        <v>185.96,502.68</v>
      </c>
    </row>
    <row r="89" spans="1:14" ht="12.75">
      <c r="A89" s="3">
        <v>337</v>
      </c>
      <c r="B89" s="18">
        <f t="shared" si="3"/>
        <v>550.6847915703095</v>
      </c>
      <c r="C89" s="18">
        <f t="shared" si="0"/>
        <v>222.33000050646433</v>
      </c>
      <c r="D89" s="18">
        <f t="shared" si="4"/>
        <v>291.5499954170422</v>
      </c>
      <c r="E89" s="18">
        <f t="shared" si="1"/>
        <v>188.60214925199793</v>
      </c>
      <c r="F89" s="18">
        <f t="shared" si="10"/>
        <v>652.055946323702</v>
      </c>
      <c r="G89" s="19">
        <f t="shared" si="2"/>
        <v>1335732.8050144294</v>
      </c>
      <c r="H89" s="20">
        <f t="shared" si="11"/>
        <v>1326.3830377431736</v>
      </c>
      <c r="I89" s="20">
        <f t="shared" si="5"/>
        <v>1007.0490702950818</v>
      </c>
      <c r="J89" s="20">
        <f t="shared" si="6"/>
        <v>13357.328050144293</v>
      </c>
      <c r="K89" s="3"/>
      <c r="L89" s="40" t="str">
        <f t="shared" si="7"/>
        <v>222.33,503.52</v>
      </c>
      <c r="M89" s="42" t="str">
        <f t="shared" si="8"/>
        <v>291.55,503.52</v>
      </c>
      <c r="N89" s="43" t="str">
        <f t="shared" si="9"/>
        <v>188.60,503.52</v>
      </c>
    </row>
    <row r="90" spans="1:14" ht="12.75">
      <c r="A90" s="3">
        <v>336</v>
      </c>
      <c r="B90" s="18">
        <f t="shared" si="3"/>
        <v>547.5810082727987</v>
      </c>
      <c r="C90" s="18">
        <f t="shared" si="0"/>
        <v>225.43378380397507</v>
      </c>
      <c r="D90" s="18">
        <f t="shared" si="4"/>
        <v>295.6201074311806</v>
      </c>
      <c r="E90" s="18">
        <f t="shared" si="1"/>
        <v>191.23508317629737</v>
      </c>
      <c r="F90" s="18">
        <f t="shared" si="10"/>
        <v>653.9057747160824</v>
      </c>
      <c r="G90" s="19">
        <f t="shared" si="2"/>
        <v>1343322.280477804</v>
      </c>
      <c r="H90" s="20">
        <f t="shared" si="11"/>
        <v>1331.6489055917725</v>
      </c>
      <c r="I90" s="20">
        <f t="shared" si="5"/>
        <v>1008.7661055680768</v>
      </c>
      <c r="J90" s="20">
        <f t="shared" si="6"/>
        <v>13433.222804778039</v>
      </c>
      <c r="K90" s="3"/>
      <c r="L90" s="40" t="str">
        <f t="shared" si="7"/>
        <v>225.43,504.38</v>
      </c>
      <c r="M90" s="42" t="str">
        <f t="shared" si="8"/>
        <v>295.62,504.38</v>
      </c>
      <c r="N90" s="43" t="str">
        <f t="shared" si="9"/>
        <v>191.24,504.38</v>
      </c>
    </row>
    <row r="91" spans="1:14" ht="12.75">
      <c r="A91" s="3">
        <v>335</v>
      </c>
      <c r="B91" s="18">
        <f aca="true" t="shared" si="12" ref="B91:B154">$I$13*LN(($I$13+SQRT(($I$13*$I$13)-(F91*F91)))/F91)-SQRT(($I$13*$I$13)-(F91*F91))</f>
        <v>544.4891132370947</v>
      </c>
      <c r="C91" s="18">
        <f aca="true" t="shared" si="13" ref="C91:C154">$I$16-B91</f>
        <v>228.52567883967913</v>
      </c>
      <c r="D91" s="18">
        <f t="shared" si="4"/>
        <v>299.67462990424326</v>
      </c>
      <c r="E91" s="18">
        <f aca="true" t="shared" si="14" ref="E91:E154">($H$426-$H$27)/2/$I$16*C91</f>
        <v>193.85793230896945</v>
      </c>
      <c r="F91" s="18">
        <f t="shared" si="10"/>
        <v>655.7556031084629</v>
      </c>
      <c r="G91" s="19">
        <f t="shared" si="2"/>
        <v>1350933.2561535803</v>
      </c>
      <c r="H91" s="20">
        <f t="shared" si="11"/>
        <v>1336.8946038571166</v>
      </c>
      <c r="I91" s="20">
        <f t="shared" si="5"/>
        <v>1010.500941701732</v>
      </c>
      <c r="J91" s="20">
        <f t="shared" si="6"/>
        <v>13509.332561535803</v>
      </c>
      <c r="K91" s="3"/>
      <c r="L91" s="40" t="str">
        <f t="shared" si="7"/>
        <v>228.53,505.25</v>
      </c>
      <c r="M91" s="42" t="str">
        <f t="shared" si="8"/>
        <v>299.67,505.25</v>
      </c>
      <c r="N91" s="43" t="str">
        <f t="shared" si="9"/>
        <v>193.86,505.25</v>
      </c>
    </row>
    <row r="92" spans="1:14" ht="12.75">
      <c r="A92" s="3">
        <v>334</v>
      </c>
      <c r="B92" s="18">
        <f t="shared" si="12"/>
        <v>541.4090514452544</v>
      </c>
      <c r="C92" s="18">
        <f t="shared" si="13"/>
        <v>231.60574063151944</v>
      </c>
      <c r="D92" s="18">
        <f aca="true" t="shared" si="15" ref="D92:D155">C92*$I$18/100</f>
        <v>303.71363498340327</v>
      </c>
      <c r="E92" s="18">
        <f t="shared" si="14"/>
        <v>196.47074332163868</v>
      </c>
      <c r="F92" s="18">
        <f aca="true" t="shared" si="16" ref="F92:F155">$I$13-($I$13-$I$12)/400*A92</f>
        <v>657.6054315008432</v>
      </c>
      <c r="G92" s="19">
        <f aca="true" t="shared" si="17" ref="G92:G155">F92^2*PI()</f>
        <v>1358565.7320417578</v>
      </c>
      <c r="H92" s="20">
        <f aca="true" t="shared" si="18" ref="H92:H155">2*(TAN($I$17*PI()/180)*C92+$H$27/2)</f>
        <v>1342.120225882455</v>
      </c>
      <c r="I92" s="20">
        <f aca="true" t="shared" si="19" ref="I92:I155">G92/H92</f>
        <v>1012.2533777840131</v>
      </c>
      <c r="J92" s="20">
        <f aca="true" t="shared" si="20" ref="J92:J155">I92*H92/100</f>
        <v>13585.657320417578</v>
      </c>
      <c r="K92" s="3"/>
      <c r="L92" s="40" t="str">
        <f aca="true" t="shared" si="21" ref="L92:L155">CONCATENATE((SUBSTITUTE(TEXT(C92,"#.##0,00"),",",".")),",",(SUBSTITUTE(TEXT(I92/2,"#.##0,00"),",",".")))</f>
        <v>231.61,506.13</v>
      </c>
      <c r="M92" s="42" t="str">
        <f aca="true" t="shared" si="22" ref="M92:M155">CONCATENATE((SUBSTITUTE(TEXT(D92,"#.##0,00"),",",".")),",",(SUBSTITUTE(TEXT(I92/2,"#.##0,00"),",",".")))</f>
        <v>303.71,506.13</v>
      </c>
      <c r="N92" s="43" t="str">
        <f aca="true" t="shared" si="23" ref="N92:N155">CONCATENATE((SUBSTITUTE(TEXT(E92,"#.##0,00"),",",".")),",",(SUBSTITUTE(TEXT(I92/2,"#.##0,00"),",",".")))</f>
        <v>196.47,506.13</v>
      </c>
    </row>
    <row r="93" spans="1:14" ht="12.75">
      <c r="A93" s="3">
        <v>333</v>
      </c>
      <c r="B93" s="18">
        <f t="shared" si="12"/>
        <v>538.3407683792943</v>
      </c>
      <c r="C93" s="18">
        <f t="shared" si="13"/>
        <v>234.67402369747947</v>
      </c>
      <c r="D93" s="18">
        <f t="shared" si="15"/>
        <v>307.7371941602172</v>
      </c>
      <c r="E93" s="18">
        <f t="shared" si="14"/>
        <v>199.0735624618147</v>
      </c>
      <c r="F93" s="18">
        <f t="shared" si="16"/>
        <v>659.4552598932237</v>
      </c>
      <c r="G93" s="19">
        <f t="shared" si="17"/>
        <v>1366219.7081423376</v>
      </c>
      <c r="H93" s="20">
        <f t="shared" si="18"/>
        <v>1347.3258641628072</v>
      </c>
      <c r="I93" s="20">
        <f t="shared" si="19"/>
        <v>1014.0232177545784</v>
      </c>
      <c r="J93" s="20">
        <f t="shared" si="20"/>
        <v>13662.197081423375</v>
      </c>
      <c r="K93" s="3"/>
      <c r="L93" s="40" t="str">
        <f t="shared" si="21"/>
        <v>234.67,507.01</v>
      </c>
      <c r="M93" s="42" t="str">
        <f t="shared" si="22"/>
        <v>307.74,507.01</v>
      </c>
      <c r="N93" s="43" t="str">
        <f t="shared" si="23"/>
        <v>199.07,507.01</v>
      </c>
    </row>
    <row r="94" spans="1:14" ht="12.75">
      <c r="A94" s="3">
        <v>332</v>
      </c>
      <c r="B94" s="18">
        <f t="shared" si="12"/>
        <v>535.2842100158787</v>
      </c>
      <c r="C94" s="18">
        <f t="shared" si="13"/>
        <v>237.73058206089513</v>
      </c>
      <c r="D94" s="18">
        <f t="shared" si="15"/>
        <v>311.7453782775912</v>
      </c>
      <c r="E94" s="18">
        <f t="shared" si="14"/>
        <v>201.6664355573986</v>
      </c>
      <c r="F94" s="18">
        <f t="shared" si="16"/>
        <v>661.305088285604</v>
      </c>
      <c r="G94" s="19">
        <f t="shared" si="17"/>
        <v>1373895.1844553184</v>
      </c>
      <c r="H94" s="20">
        <f t="shared" si="18"/>
        <v>1352.511610353975</v>
      </c>
      <c r="I94" s="20">
        <f t="shared" si="19"/>
        <v>1015.8102702687684</v>
      </c>
      <c r="J94" s="20">
        <f t="shared" si="20"/>
        <v>13738.951844553183</v>
      </c>
      <c r="K94" s="3"/>
      <c r="L94" s="40" t="str">
        <f t="shared" si="21"/>
        <v>237.73,507.91</v>
      </c>
      <c r="M94" s="42" t="str">
        <f t="shared" si="22"/>
        <v>311.75,507.91</v>
      </c>
      <c r="N94" s="43" t="str">
        <f t="shared" si="23"/>
        <v>201.67,507.91</v>
      </c>
    </row>
    <row r="95" spans="1:14" ht="12.75">
      <c r="A95" s="3">
        <v>331</v>
      </c>
      <c r="B95" s="18">
        <f t="shared" si="12"/>
        <v>532.2393228210785</v>
      </c>
      <c r="C95" s="18">
        <f t="shared" si="13"/>
        <v>240.77546925569527</v>
      </c>
      <c r="D95" s="18">
        <f t="shared" si="15"/>
        <v>315.73825753665267</v>
      </c>
      <c r="E95" s="18">
        <f t="shared" si="14"/>
        <v>204.24940802112823</v>
      </c>
      <c r="F95" s="18">
        <f t="shared" si="16"/>
        <v>663.1549166779845</v>
      </c>
      <c r="G95" s="19">
        <f t="shared" si="17"/>
        <v>1381592.1609807017</v>
      </c>
      <c r="H95" s="20">
        <f t="shared" si="18"/>
        <v>1357.6775552814343</v>
      </c>
      <c r="I95" s="20">
        <f t="shared" si="19"/>
        <v>1017.614348566225</v>
      </c>
      <c r="J95" s="20">
        <f t="shared" si="20"/>
        <v>13815.921609807017</v>
      </c>
      <c r="K95" s="3"/>
      <c r="L95" s="40" t="str">
        <f t="shared" si="21"/>
        <v>240.78,508.81</v>
      </c>
      <c r="M95" s="42" t="str">
        <f t="shared" si="22"/>
        <v>315.74,508.81</v>
      </c>
      <c r="N95" s="43" t="str">
        <f t="shared" si="23"/>
        <v>204.25,508.81</v>
      </c>
    </row>
    <row r="96" spans="1:14" ht="12.75">
      <c r="A96" s="3">
        <v>330</v>
      </c>
      <c r="B96" s="18">
        <f t="shared" si="12"/>
        <v>529.2060537452121</v>
      </c>
      <c r="C96" s="18">
        <f t="shared" si="13"/>
        <v>243.8087383315617</v>
      </c>
      <c r="D96" s="18">
        <f t="shared" si="15"/>
        <v>319.7159015035171</v>
      </c>
      <c r="E96" s="18">
        <f t="shared" si="14"/>
        <v>206.8225248549556</v>
      </c>
      <c r="F96" s="18">
        <f t="shared" si="16"/>
        <v>665.004745070365</v>
      </c>
      <c r="G96" s="19">
        <f t="shared" si="17"/>
        <v>1389310.6377184864</v>
      </c>
      <c r="H96" s="20">
        <f t="shared" si="18"/>
        <v>1362.823788949089</v>
      </c>
      <c r="I96" s="20">
        <f t="shared" si="19"/>
        <v>1019.435270343954</v>
      </c>
      <c r="J96" s="20">
        <f t="shared" si="20"/>
        <v>13893.106377184864</v>
      </c>
      <c r="K96" s="3"/>
      <c r="L96" s="40" t="str">
        <f t="shared" si="21"/>
        <v>243.81,509.72</v>
      </c>
      <c r="M96" s="42" t="str">
        <f t="shared" si="22"/>
        <v>319.72,509.72</v>
      </c>
      <c r="N96" s="43" t="str">
        <f t="shared" si="23"/>
        <v>206.82,509.72</v>
      </c>
    </row>
    <row r="97" spans="1:14" ht="12.75">
      <c r="A97" s="3">
        <v>329</v>
      </c>
      <c r="B97" s="18">
        <f t="shared" si="12"/>
        <v>526.1843502177569</v>
      </c>
      <c r="C97" s="18">
        <f t="shared" si="13"/>
        <v>246.8304418590169</v>
      </c>
      <c r="D97" s="18">
        <f t="shared" si="15"/>
        <v>323.6783791159598</v>
      </c>
      <c r="E97" s="18">
        <f t="shared" si="14"/>
        <v>209.38583065436265</v>
      </c>
      <c r="F97" s="18">
        <f t="shared" si="16"/>
        <v>666.8545734627453</v>
      </c>
      <c r="G97" s="19">
        <f t="shared" si="17"/>
        <v>1397050.6146686724</v>
      </c>
      <c r="H97" s="20">
        <f t="shared" si="18"/>
        <v>1367.9504005479032</v>
      </c>
      <c r="I97" s="20">
        <f t="shared" si="19"/>
        <v>1021.272857633664</v>
      </c>
      <c r="J97" s="20">
        <f t="shared" si="20"/>
        <v>13970.506146686725</v>
      </c>
      <c r="K97" s="3"/>
      <c r="L97" s="40" t="str">
        <f t="shared" si="21"/>
        <v>246.83,510.64</v>
      </c>
      <c r="M97" s="42" t="str">
        <f t="shared" si="22"/>
        <v>323.68,510.64</v>
      </c>
      <c r="N97" s="43" t="str">
        <f t="shared" si="23"/>
        <v>209.39,510.64</v>
      </c>
    </row>
    <row r="98" spans="1:14" ht="12.75">
      <c r="A98" s="3">
        <v>328</v>
      </c>
      <c r="B98" s="18">
        <f t="shared" si="12"/>
        <v>523.1741601423355</v>
      </c>
      <c r="C98" s="18">
        <f t="shared" si="13"/>
        <v>249.8406319344383</v>
      </c>
      <c r="D98" s="18">
        <f t="shared" si="15"/>
        <v>327.62575868999085</v>
      </c>
      <c r="E98" s="18">
        <f t="shared" si="14"/>
        <v>211.93936961261497</v>
      </c>
      <c r="F98" s="18">
        <f t="shared" si="16"/>
        <v>668.7044018551258</v>
      </c>
      <c r="G98" s="19">
        <f t="shared" si="17"/>
        <v>1404812.0918312608</v>
      </c>
      <c r="H98" s="20">
        <f t="shared" si="18"/>
        <v>1373.0574784644077</v>
      </c>
      <c r="I98" s="20">
        <f t="shared" si="19"/>
        <v>1023.1269366832091</v>
      </c>
      <c r="J98" s="20">
        <f t="shared" si="20"/>
        <v>14048.120918312608</v>
      </c>
      <c r="K98" s="3"/>
      <c r="L98" s="40" t="str">
        <f t="shared" si="21"/>
        <v>249.84,511.56</v>
      </c>
      <c r="M98" s="42" t="str">
        <f t="shared" si="22"/>
        <v>327.63,511.56</v>
      </c>
      <c r="N98" s="43" t="str">
        <f t="shared" si="23"/>
        <v>211.94,511.56</v>
      </c>
    </row>
    <row r="99" spans="1:14" ht="12.75">
      <c r="A99" s="3">
        <v>327</v>
      </c>
      <c r="B99" s="18">
        <f t="shared" si="12"/>
        <v>520.1754318917758</v>
      </c>
      <c r="C99" s="18">
        <f t="shared" si="13"/>
        <v>252.839360184998</v>
      </c>
      <c r="D99" s="18">
        <f t="shared" si="15"/>
        <v>331.5581079263334</v>
      </c>
      <c r="E99" s="18">
        <f t="shared" si="14"/>
        <v>214.48318552495198</v>
      </c>
      <c r="F99" s="18">
        <f t="shared" si="16"/>
        <v>670.5542302475061</v>
      </c>
      <c r="G99" s="19">
        <f t="shared" si="17"/>
        <v>1412595.0692062501</v>
      </c>
      <c r="H99" s="20">
        <f t="shared" si="18"/>
        <v>1378.145110289082</v>
      </c>
      <c r="I99" s="20">
        <f t="shared" si="19"/>
        <v>1024.9973378419795</v>
      </c>
      <c r="J99" s="20">
        <f t="shared" si="20"/>
        <v>14125.9506920625</v>
      </c>
      <c r="K99" s="3"/>
      <c r="L99" s="40" t="str">
        <f t="shared" si="21"/>
        <v>252.84,512.50</v>
      </c>
      <c r="M99" s="42" t="str">
        <f t="shared" si="22"/>
        <v>331.56,512.50</v>
      </c>
      <c r="N99" s="43" t="str">
        <f t="shared" si="23"/>
        <v>214.48,512.50</v>
      </c>
    </row>
    <row r="100" spans="1:14" ht="12.75">
      <c r="A100" s="3">
        <v>326</v>
      </c>
      <c r="B100" s="18">
        <f t="shared" si="12"/>
        <v>517.1881143032388</v>
      </c>
      <c r="C100" s="18">
        <f t="shared" si="13"/>
        <v>255.82667777353504</v>
      </c>
      <c r="D100" s="18">
        <f t="shared" si="15"/>
        <v>335.47549391681247</v>
      </c>
      <c r="E100" s="18">
        <f t="shared" si="14"/>
        <v>217.0173217927203</v>
      </c>
      <c r="F100" s="18">
        <f t="shared" si="16"/>
        <v>672.4040586398866</v>
      </c>
      <c r="G100" s="19">
        <f t="shared" si="17"/>
        <v>1420399.5467936418</v>
      </c>
      <c r="H100" s="20">
        <f t="shared" si="18"/>
        <v>1383.2133828246185</v>
      </c>
      <c r="I100" s="20">
        <f t="shared" si="19"/>
        <v>1026.8838954500907</v>
      </c>
      <c r="J100" s="20">
        <f t="shared" si="20"/>
        <v>14203.995467936418</v>
      </c>
      <c r="K100" s="3"/>
      <c r="L100" s="40" t="str">
        <f t="shared" si="21"/>
        <v>255.83,513.44</v>
      </c>
      <c r="M100" s="42" t="str">
        <f t="shared" si="22"/>
        <v>335.48,513.44</v>
      </c>
      <c r="N100" s="43" t="str">
        <f t="shared" si="23"/>
        <v>217.02,513.44</v>
      </c>
    </row>
    <row r="101" spans="1:14" ht="12.75">
      <c r="A101" s="3">
        <v>325</v>
      </c>
      <c r="B101" s="18">
        <f t="shared" si="12"/>
        <v>514.2121566734202</v>
      </c>
      <c r="C101" s="18">
        <f t="shared" si="13"/>
        <v>258.80263540335363</v>
      </c>
      <c r="D101" s="18">
        <f t="shared" si="15"/>
        <v>339.377983150647</v>
      </c>
      <c r="E101" s="18">
        <f t="shared" si="14"/>
        <v>219.54182142744392</v>
      </c>
      <c r="F101" s="18">
        <f t="shared" si="16"/>
        <v>674.2538870322669</v>
      </c>
      <c r="G101" s="19">
        <f t="shared" si="17"/>
        <v>1428225.5245934345</v>
      </c>
      <c r="H101" s="20">
        <f t="shared" si="18"/>
        <v>1388.2623820940657</v>
      </c>
      <c r="I101" s="20">
        <f t="shared" si="19"/>
        <v>1028.7864477312194</v>
      </c>
      <c r="J101" s="20">
        <f t="shared" si="20"/>
        <v>14282.255245934348</v>
      </c>
      <c r="K101" s="3"/>
      <c r="L101" s="40" t="str">
        <f t="shared" si="21"/>
        <v>258.80,514.39</v>
      </c>
      <c r="M101" s="42" t="str">
        <f t="shared" si="22"/>
        <v>339.38,514.39</v>
      </c>
      <c r="N101" s="43" t="str">
        <f t="shared" si="23"/>
        <v>219.54,514.39</v>
      </c>
    </row>
    <row r="102" spans="1:14" ht="12.75">
      <c r="A102" s="3">
        <v>324</v>
      </c>
      <c r="B102" s="18">
        <f t="shared" si="12"/>
        <v>511.2475087538171</v>
      </c>
      <c r="C102" s="18">
        <f t="shared" si="13"/>
        <v>261.7672833229567</v>
      </c>
      <c r="D102" s="18">
        <f t="shared" si="15"/>
        <v>343.26564152065765</v>
      </c>
      <c r="E102" s="18">
        <f t="shared" si="14"/>
        <v>222.05672705483966</v>
      </c>
      <c r="F102" s="18">
        <f t="shared" si="16"/>
        <v>676.1037154246474</v>
      </c>
      <c r="G102" s="19">
        <f t="shared" si="17"/>
        <v>1436073.0026056296</v>
      </c>
      <c r="H102" s="20">
        <f t="shared" si="18"/>
        <v>1393.2921933488572</v>
      </c>
      <c r="I102" s="20">
        <f t="shared" si="19"/>
        <v>1030.7048366889549</v>
      </c>
      <c r="J102" s="20">
        <f t="shared" si="20"/>
        <v>14360.730026056297</v>
      </c>
      <c r="K102" s="3"/>
      <c r="L102" s="40" t="str">
        <f t="shared" si="21"/>
        <v>261.77,515.35</v>
      </c>
      <c r="M102" s="42" t="str">
        <f t="shared" si="22"/>
        <v>343.27,515.35</v>
      </c>
      <c r="N102" s="43" t="str">
        <f t="shared" si="23"/>
        <v>222.06,515.35</v>
      </c>
    </row>
    <row r="103" spans="1:14" ht="12.75">
      <c r="A103" s="3">
        <v>323</v>
      </c>
      <c r="B103" s="18">
        <f t="shared" si="12"/>
        <v>508.2941207460651</v>
      </c>
      <c r="C103" s="18">
        <f t="shared" si="13"/>
        <v>264.7206713307087</v>
      </c>
      <c r="D103" s="18">
        <f t="shared" si="15"/>
        <v>347.13853432938055</v>
      </c>
      <c r="E103" s="18">
        <f t="shared" si="14"/>
        <v>224.56208091877266</v>
      </c>
      <c r="F103" s="18">
        <f t="shared" si="16"/>
        <v>677.9535438170278</v>
      </c>
      <c r="G103" s="19">
        <f t="shared" si="17"/>
        <v>1443941.9808302263</v>
      </c>
      <c r="H103" s="20">
        <f t="shared" si="18"/>
        <v>1398.3029010767232</v>
      </c>
      <c r="I103" s="20">
        <f t="shared" si="19"/>
        <v>1032.6389080065271</v>
      </c>
      <c r="J103" s="20">
        <f t="shared" si="20"/>
        <v>14439.419808302264</v>
      </c>
      <c r="K103" s="3"/>
      <c r="L103" s="40" t="str">
        <f t="shared" si="21"/>
        <v>264.72,516.32</v>
      </c>
      <c r="M103" s="42" t="str">
        <f t="shared" si="22"/>
        <v>347.14,516.32</v>
      </c>
      <c r="N103" s="43" t="str">
        <f t="shared" si="23"/>
        <v>224.56,516.32</v>
      </c>
    </row>
    <row r="104" spans="1:14" ht="12.75">
      <c r="A104" s="3">
        <v>322</v>
      </c>
      <c r="B104" s="18">
        <f t="shared" si="12"/>
        <v>505.35194329734236</v>
      </c>
      <c r="C104" s="18">
        <f t="shared" si="13"/>
        <v>267.66284877943144</v>
      </c>
      <c r="D104" s="18">
        <f t="shared" si="15"/>
        <v>350.9967262950946</v>
      </c>
      <c r="E104" s="18">
        <f t="shared" si="14"/>
        <v>227.05792488515513</v>
      </c>
      <c r="F104" s="18">
        <f t="shared" si="16"/>
        <v>679.8033722094082</v>
      </c>
      <c r="G104" s="19">
        <f t="shared" si="17"/>
        <v>1451832.4592672244</v>
      </c>
      <c r="H104" s="20">
        <f t="shared" si="18"/>
        <v>1403.2945890094882</v>
      </c>
      <c r="I104" s="20">
        <f t="shared" si="19"/>
        <v>1034.5885109497904</v>
      </c>
      <c r="J104" s="20">
        <f t="shared" si="20"/>
        <v>14518.324592672245</v>
      </c>
      <c r="K104" s="3"/>
      <c r="L104" s="40" t="str">
        <f t="shared" si="21"/>
        <v>267.66,517.29</v>
      </c>
      <c r="M104" s="42" t="str">
        <f t="shared" si="22"/>
        <v>351.00,517.29</v>
      </c>
      <c r="N104" s="43" t="str">
        <f t="shared" si="23"/>
        <v>227.06,517.29</v>
      </c>
    </row>
    <row r="105" spans="1:14" ht="12.75">
      <c r="A105" s="3">
        <v>321</v>
      </c>
      <c r="B105" s="18">
        <f t="shared" si="12"/>
        <v>502.4209274958357</v>
      </c>
      <c r="C105" s="18">
        <f t="shared" si="13"/>
        <v>270.5938645809381</v>
      </c>
      <c r="D105" s="18">
        <f t="shared" si="15"/>
        <v>354.84028155776684</v>
      </c>
      <c r="E105" s="18">
        <f t="shared" si="14"/>
        <v>229.5443004457923</v>
      </c>
      <c r="F105" s="18">
        <f t="shared" si="16"/>
        <v>681.6532006017886</v>
      </c>
      <c r="G105" s="19">
        <f t="shared" si="17"/>
        <v>1459744.4379166246</v>
      </c>
      <c r="H105" s="20">
        <f t="shared" si="18"/>
        <v>1408.2673401307625</v>
      </c>
      <c r="I105" s="20">
        <f t="shared" si="19"/>
        <v>1036.5534982733338</v>
      </c>
      <c r="J105" s="20">
        <f t="shared" si="20"/>
        <v>14597.444379166249</v>
      </c>
      <c r="K105" s="3"/>
      <c r="L105" s="40" t="str">
        <f t="shared" si="21"/>
        <v>270.59,518.28</v>
      </c>
      <c r="M105" s="42" t="str">
        <f t="shared" si="22"/>
        <v>354.84,518.28</v>
      </c>
      <c r="N105" s="43" t="str">
        <f t="shared" si="23"/>
        <v>229.54,518.28</v>
      </c>
    </row>
    <row r="106" spans="1:14" ht="12.75">
      <c r="A106" s="3">
        <v>320</v>
      </c>
      <c r="B106" s="18">
        <f t="shared" si="12"/>
        <v>499.5010248662784</v>
      </c>
      <c r="C106" s="18">
        <f t="shared" si="13"/>
        <v>273.5137672104954</v>
      </c>
      <c r="D106" s="18">
        <f t="shared" si="15"/>
        <v>358.669263684904</v>
      </c>
      <c r="E106" s="18">
        <f t="shared" si="14"/>
        <v>232.02124872216788</v>
      </c>
      <c r="F106" s="18">
        <f t="shared" si="16"/>
        <v>683.503028994169</v>
      </c>
      <c r="G106" s="19">
        <f t="shared" si="17"/>
        <v>1467677.9167784262</v>
      </c>
      <c r="H106" s="20">
        <f t="shared" si="18"/>
        <v>1413.2212366835138</v>
      </c>
      <c r="I106" s="20">
        <f t="shared" si="19"/>
        <v>1038.5337261296108</v>
      </c>
      <c r="J106" s="20">
        <f t="shared" si="20"/>
        <v>14676.779167784262</v>
      </c>
      <c r="K106" s="3"/>
      <c r="L106" s="40" t="str">
        <f t="shared" si="21"/>
        <v>273.51,519.27</v>
      </c>
      <c r="M106" s="42" t="str">
        <f t="shared" si="22"/>
        <v>358.67,519.27</v>
      </c>
      <c r="N106" s="43" t="str">
        <f t="shared" si="23"/>
        <v>232.02,519.27</v>
      </c>
    </row>
    <row r="107" spans="1:14" ht="12.75">
      <c r="A107" s="3">
        <v>319</v>
      </c>
      <c r="B107" s="18">
        <f t="shared" si="12"/>
        <v>496.5921873655418</v>
      </c>
      <c r="C107" s="18">
        <f t="shared" si="13"/>
        <v>276.422604711232</v>
      </c>
      <c r="D107" s="18">
        <f t="shared" si="15"/>
        <v>362.4837356773332</v>
      </c>
      <c r="E107" s="18">
        <f t="shared" si="14"/>
        <v>234.4888104691836</v>
      </c>
      <c r="F107" s="18">
        <f t="shared" si="16"/>
        <v>685.3528573865494</v>
      </c>
      <c r="G107" s="19">
        <f t="shared" si="17"/>
        <v>1475632.8958526296</v>
      </c>
      <c r="H107" s="20">
        <f t="shared" si="18"/>
        <v>1418.1563601775451</v>
      </c>
      <c r="I107" s="20">
        <f t="shared" si="19"/>
        <v>1040.5290539809648</v>
      </c>
      <c r="J107" s="20">
        <f t="shared" si="20"/>
        <v>14756.328958526296</v>
      </c>
      <c r="K107" s="3"/>
      <c r="L107" s="40" t="str">
        <f t="shared" si="21"/>
        <v>276.42,520.26</v>
      </c>
      <c r="M107" s="42" t="str">
        <f t="shared" si="22"/>
        <v>362.48,520.26</v>
      </c>
      <c r="N107" s="43" t="str">
        <f t="shared" si="23"/>
        <v>234.49,520.26</v>
      </c>
    </row>
    <row r="108" spans="1:14" ht="12.75">
      <c r="A108" s="3">
        <v>318</v>
      </c>
      <c r="B108" s="18">
        <f t="shared" si="12"/>
        <v>493.6943673782994</v>
      </c>
      <c r="C108" s="18">
        <f t="shared" si="13"/>
        <v>279.3204246984744</v>
      </c>
      <c r="D108" s="18">
        <f t="shared" si="15"/>
        <v>366.283759974888</v>
      </c>
      <c r="E108" s="18">
        <f t="shared" si="14"/>
        <v>236.94702607883735</v>
      </c>
      <c r="F108" s="18">
        <f t="shared" si="16"/>
        <v>687.2026857789298</v>
      </c>
      <c r="G108" s="19">
        <f t="shared" si="17"/>
        <v>1483609.3751392344</v>
      </c>
      <c r="H108" s="20">
        <f t="shared" si="18"/>
        <v>1423.0727913968526</v>
      </c>
      <c r="I108" s="20">
        <f t="shared" si="19"/>
        <v>1042.5393445144578</v>
      </c>
      <c r="J108" s="20">
        <f t="shared" si="20"/>
        <v>14836.093751392344</v>
      </c>
      <c r="K108" s="3"/>
      <c r="L108" s="40" t="str">
        <f t="shared" si="21"/>
        <v>279.32,521.27</v>
      </c>
      <c r="M108" s="42" t="str">
        <f t="shared" si="22"/>
        <v>366.28,521.27</v>
      </c>
      <c r="N108" s="43" t="str">
        <f t="shared" si="23"/>
        <v>236.95,521.27</v>
      </c>
    </row>
    <row r="109" spans="1:14" ht="12.75">
      <c r="A109" s="3">
        <v>317</v>
      </c>
      <c r="B109" s="18">
        <f t="shared" si="12"/>
        <v>490.80751771274595</v>
      </c>
      <c r="C109" s="18">
        <f t="shared" si="13"/>
        <v>282.20727436402785</v>
      </c>
      <c r="D109" s="18">
        <f t="shared" si="15"/>
        <v>370.069398462022</v>
      </c>
      <c r="E109" s="18">
        <f t="shared" si="14"/>
        <v>239.39593558385468</v>
      </c>
      <c r="F109" s="18">
        <f t="shared" si="16"/>
        <v>689.0525141713102</v>
      </c>
      <c r="G109" s="19">
        <f t="shared" si="17"/>
        <v>1491607.3546382415</v>
      </c>
      <c r="H109" s="20">
        <f t="shared" si="18"/>
        <v>1427.9706104068873</v>
      </c>
      <c r="I109" s="20">
        <f t="shared" si="19"/>
        <v>1044.5644635593876</v>
      </c>
      <c r="J109" s="20">
        <f t="shared" si="20"/>
        <v>14916.073546382415</v>
      </c>
      <c r="K109" s="3"/>
      <c r="L109" s="40" t="str">
        <f t="shared" si="21"/>
        <v>282.21,522.28</v>
      </c>
      <c r="M109" s="42" t="str">
        <f t="shared" si="22"/>
        <v>370.07,522.28</v>
      </c>
      <c r="N109" s="43" t="str">
        <f t="shared" si="23"/>
        <v>239.40,522.28</v>
      </c>
    </row>
    <row r="110" spans="1:14" ht="12.75">
      <c r="A110" s="3">
        <v>316</v>
      </c>
      <c r="B110" s="18">
        <f t="shared" si="12"/>
        <v>487.93159159638094</v>
      </c>
      <c r="C110" s="18">
        <f t="shared" si="13"/>
        <v>285.08320048039286</v>
      </c>
      <c r="D110" s="18">
        <f t="shared" si="15"/>
        <v>373.8407124733382</v>
      </c>
      <c r="E110" s="18">
        <f t="shared" si="14"/>
        <v>241.8355786612657</v>
      </c>
      <c r="F110" s="18">
        <f t="shared" si="16"/>
        <v>690.9023425636907</v>
      </c>
      <c r="G110" s="19">
        <f t="shared" si="17"/>
        <v>1499626.83434965</v>
      </c>
      <c r="H110" s="20">
        <f t="shared" si="18"/>
        <v>1432.8498965617093</v>
      </c>
      <c r="I110" s="20">
        <f t="shared" si="19"/>
        <v>1046.6042800074033</v>
      </c>
      <c r="J110" s="20">
        <f t="shared" si="20"/>
        <v>14996.268343496502</v>
      </c>
      <c r="K110" s="3"/>
      <c r="L110" s="40" t="str">
        <f t="shared" si="21"/>
        <v>285.08,523.30</v>
      </c>
      <c r="M110" s="42" t="str">
        <f t="shared" si="22"/>
        <v>373.84,523.30</v>
      </c>
      <c r="N110" s="43" t="str">
        <f t="shared" si="23"/>
        <v>241.84,523.30</v>
      </c>
    </row>
    <row r="111" spans="1:14" ht="12.75">
      <c r="A111" s="3">
        <v>315</v>
      </c>
      <c r="B111" s="18">
        <f t="shared" si="12"/>
        <v>485.0665426718492</v>
      </c>
      <c r="C111" s="18">
        <f t="shared" si="13"/>
        <v>287.9482494049246</v>
      </c>
      <c r="D111" s="18">
        <f t="shared" si="15"/>
        <v>377.5977627990433</v>
      </c>
      <c r="E111" s="18">
        <f t="shared" si="14"/>
        <v>244.2659946359335</v>
      </c>
      <c r="F111" s="18">
        <f t="shared" si="16"/>
        <v>692.752170956071</v>
      </c>
      <c r="G111" s="19">
        <f t="shared" si="17"/>
        <v>1507667.8142734598</v>
      </c>
      <c r="H111" s="20">
        <f t="shared" si="18"/>
        <v>1437.7107285110449</v>
      </c>
      <c r="I111" s="20">
        <f t="shared" si="19"/>
        <v>1048.6586657351202</v>
      </c>
      <c r="J111" s="20">
        <f t="shared" si="20"/>
        <v>15076.678142734598</v>
      </c>
      <c r="K111" s="3"/>
      <c r="L111" s="40" t="str">
        <f t="shared" si="21"/>
        <v>287.95,524.33</v>
      </c>
      <c r="M111" s="42" t="str">
        <f t="shared" si="22"/>
        <v>377.60,524.33</v>
      </c>
      <c r="N111" s="43" t="str">
        <f t="shared" si="23"/>
        <v>244.27,524.33</v>
      </c>
    </row>
    <row r="112" spans="1:14" ht="12.75">
      <c r="A112" s="3">
        <v>314</v>
      </c>
      <c r="B112" s="18">
        <f t="shared" si="12"/>
        <v>482.2123249928434</v>
      </c>
      <c r="C112" s="18">
        <f t="shared" si="13"/>
        <v>290.8024670839304</v>
      </c>
      <c r="D112" s="18">
        <f t="shared" si="15"/>
        <v>381.34060969032106</v>
      </c>
      <c r="E112" s="18">
        <f t="shared" si="14"/>
        <v>246.68722248402997</v>
      </c>
      <c r="F112" s="18">
        <f t="shared" si="16"/>
        <v>694.6019993484515</v>
      </c>
      <c r="G112" s="19">
        <f t="shared" si="17"/>
        <v>1515730.294409672</v>
      </c>
      <c r="H112" s="20">
        <f t="shared" si="18"/>
        <v>1442.5531842072378</v>
      </c>
      <c r="I112" s="20">
        <f t="shared" si="19"/>
        <v>1050.7274955291502</v>
      </c>
      <c r="J112" s="20">
        <f t="shared" si="20"/>
        <v>15157.302944096718</v>
      </c>
      <c r="K112" s="3"/>
      <c r="L112" s="40" t="str">
        <f t="shared" si="21"/>
        <v>290.80,525.36</v>
      </c>
      <c r="M112" s="42" t="str">
        <f t="shared" si="22"/>
        <v>381.34,525.36</v>
      </c>
      <c r="N112" s="43" t="str">
        <f t="shared" si="23"/>
        <v>246.69,525.36</v>
      </c>
    </row>
    <row r="113" spans="1:14" ht="12.75">
      <c r="A113" s="3">
        <v>313</v>
      </c>
      <c r="B113" s="18">
        <f t="shared" si="12"/>
        <v>479.3688930200617</v>
      </c>
      <c r="C113" s="18">
        <f t="shared" si="13"/>
        <v>293.6458990567121</v>
      </c>
      <c r="D113" s="18">
        <f t="shared" si="15"/>
        <v>385.06931286463276</v>
      </c>
      <c r="E113" s="18">
        <f t="shared" si="14"/>
        <v>249.0993008364648</v>
      </c>
      <c r="F113" s="18">
        <f t="shared" si="16"/>
        <v>696.4518277408318</v>
      </c>
      <c r="G113" s="19">
        <f t="shared" si="17"/>
        <v>1523814.2747582851</v>
      </c>
      <c r="H113" s="20">
        <f t="shared" si="18"/>
        <v>1447.3773409121075</v>
      </c>
      <c r="I113" s="20">
        <f t="shared" si="19"/>
        <v>1052.8106470134517</v>
      </c>
      <c r="J113" s="20">
        <f t="shared" si="20"/>
        <v>15238.142747582851</v>
      </c>
      <c r="K113" s="3"/>
      <c r="L113" s="40" t="str">
        <f t="shared" si="21"/>
        <v>293.65,526.41</v>
      </c>
      <c r="M113" s="42" t="str">
        <f t="shared" si="22"/>
        <v>385.07,526.41</v>
      </c>
      <c r="N113" s="43" t="str">
        <f t="shared" si="23"/>
        <v>249.10,526.41</v>
      </c>
    </row>
    <row r="114" spans="1:14" ht="12.75">
      <c r="A114" s="3">
        <v>312</v>
      </c>
      <c r="B114" s="18">
        <f t="shared" si="12"/>
        <v>476.5362016172246</v>
      </c>
      <c r="C114" s="18">
        <f t="shared" si="13"/>
        <v>296.4785904595492</v>
      </c>
      <c r="D114" s="18">
        <f t="shared" si="15"/>
        <v>388.78393151094104</v>
      </c>
      <c r="E114" s="18">
        <f t="shared" si="14"/>
        <v>251.50226798226484</v>
      </c>
      <c r="F114" s="18">
        <f t="shared" si="16"/>
        <v>698.3016561332123</v>
      </c>
      <c r="G114" s="19">
        <f t="shared" si="17"/>
        <v>1531919.7553193008</v>
      </c>
      <c r="H114" s="20">
        <f t="shared" si="18"/>
        <v>1452.1832752037076</v>
      </c>
      <c r="I114" s="20">
        <f t="shared" si="19"/>
        <v>1054.908000578927</v>
      </c>
      <c r="J114" s="20">
        <f t="shared" si="20"/>
        <v>15319.197553193007</v>
      </c>
      <c r="K114" s="3"/>
      <c r="L114" s="40" t="str">
        <f t="shared" si="21"/>
        <v>296.48,527.45</v>
      </c>
      <c r="M114" s="42" t="str">
        <f t="shared" si="22"/>
        <v>388.78,527.45</v>
      </c>
      <c r="N114" s="43" t="str">
        <f t="shared" si="23"/>
        <v>251.50,527.45</v>
      </c>
    </row>
    <row r="115" spans="1:14" ht="12.75">
      <c r="A115" s="3">
        <v>311</v>
      </c>
      <c r="B115" s="18">
        <f t="shared" si="12"/>
        <v>473.7142060471474</v>
      </c>
      <c r="C115" s="18">
        <f t="shared" si="13"/>
        <v>299.3005860296264</v>
      </c>
      <c r="D115" s="18">
        <f t="shared" si="15"/>
        <v>392.48452429486</v>
      </c>
      <c r="E115" s="18">
        <f t="shared" si="14"/>
        <v>253.89616187190526</v>
      </c>
      <c r="F115" s="18">
        <f t="shared" si="16"/>
        <v>700.1514845255927</v>
      </c>
      <c r="G115" s="19">
        <f t="shared" si="17"/>
        <v>1540046.7360927174</v>
      </c>
      <c r="H115" s="20">
        <f t="shared" si="18"/>
        <v>1456.9710629829883</v>
      </c>
      <c r="I115" s="20">
        <f t="shared" si="19"/>
        <v>1057.019439315178</v>
      </c>
      <c r="J115" s="20">
        <f t="shared" si="20"/>
        <v>15400.467360927172</v>
      </c>
      <c r="K115" s="3"/>
      <c r="L115" s="40" t="str">
        <f t="shared" si="21"/>
        <v>299.30,528.51</v>
      </c>
      <c r="M115" s="42" t="str">
        <f t="shared" si="22"/>
        <v>392.48,528.51</v>
      </c>
      <c r="N115" s="43" t="str">
        <f t="shared" si="23"/>
        <v>253.90,528.51</v>
      </c>
    </row>
    <row r="116" spans="1:14" ht="12.75">
      <c r="A116" s="3">
        <v>310</v>
      </c>
      <c r="B116" s="18">
        <f t="shared" si="12"/>
        <v>470.9028619678679</v>
      </c>
      <c r="C116" s="18">
        <f t="shared" si="13"/>
        <v>302.1119301089059</v>
      </c>
      <c r="D116" s="18">
        <f t="shared" si="15"/>
        <v>396.1711493637329</v>
      </c>
      <c r="E116" s="18">
        <f t="shared" si="14"/>
        <v>256.2810201205948</v>
      </c>
      <c r="F116" s="18">
        <f t="shared" si="16"/>
        <v>702.0013129179731</v>
      </c>
      <c r="G116" s="19">
        <f t="shared" si="17"/>
        <v>1548195.2170785363</v>
      </c>
      <c r="H116" s="20">
        <f t="shared" si="18"/>
        <v>1461.7407794803676</v>
      </c>
      <c r="I116" s="20">
        <f t="shared" si="19"/>
        <v>1059.1448489443542</v>
      </c>
      <c r="J116" s="20">
        <f t="shared" si="20"/>
        <v>15481.952170785366</v>
      </c>
      <c r="K116" s="3"/>
      <c r="L116" s="40" t="str">
        <f t="shared" si="21"/>
        <v>302.11,529.57</v>
      </c>
      <c r="M116" s="42" t="str">
        <f t="shared" si="22"/>
        <v>396.17,529.57</v>
      </c>
      <c r="N116" s="43" t="str">
        <f t="shared" si="23"/>
        <v>256.28,529.57</v>
      </c>
    </row>
    <row r="117" spans="1:14" ht="12.75">
      <c r="A117" s="3">
        <v>309</v>
      </c>
      <c r="B117" s="18">
        <f t="shared" si="12"/>
        <v>468.102125428828</v>
      </c>
      <c r="C117" s="18">
        <f t="shared" si="13"/>
        <v>304.9126666479458</v>
      </c>
      <c r="D117" s="18">
        <f t="shared" si="15"/>
        <v>399.8438643516398</v>
      </c>
      <c r="E117" s="18">
        <f t="shared" si="14"/>
        <v>258.6568800115148</v>
      </c>
      <c r="F117" s="18">
        <f t="shared" si="16"/>
        <v>703.8511413103536</v>
      </c>
      <c r="G117" s="19">
        <f t="shared" si="17"/>
        <v>1556365.198276757</v>
      </c>
      <c r="H117" s="20">
        <f t="shared" si="18"/>
        <v>1466.4924992622073</v>
      </c>
      <c r="I117" s="20">
        <f t="shared" si="19"/>
        <v>1061.284117757005</v>
      </c>
      <c r="J117" s="20">
        <f t="shared" si="20"/>
        <v>15563.651982767571</v>
      </c>
      <c r="K117" s="3"/>
      <c r="L117" s="40" t="str">
        <f t="shared" si="21"/>
        <v>304.91,530.64</v>
      </c>
      <c r="M117" s="42" t="str">
        <f t="shared" si="22"/>
        <v>399.84,530.64</v>
      </c>
      <c r="N117" s="43" t="str">
        <f t="shared" si="23"/>
        <v>258.66,530.64</v>
      </c>
    </row>
    <row r="118" spans="1:14" ht="12.75">
      <c r="A118" s="3">
        <v>308</v>
      </c>
      <c r="B118" s="18">
        <f t="shared" si="12"/>
        <v>465.3119528671127</v>
      </c>
      <c r="C118" s="18">
        <f t="shared" si="13"/>
        <v>307.7028392096611</v>
      </c>
      <c r="D118" s="18">
        <f t="shared" si="15"/>
        <v>403.50272638432887</v>
      </c>
      <c r="E118" s="18">
        <f t="shared" si="14"/>
        <v>261.0237784990095</v>
      </c>
      <c r="F118" s="18">
        <f t="shared" si="16"/>
        <v>705.7009697027339</v>
      </c>
      <c r="G118" s="19">
        <f t="shared" si="17"/>
        <v>1564556.6796873787</v>
      </c>
      <c r="H118" s="20">
        <f t="shared" si="18"/>
        <v>1471.226296237197</v>
      </c>
      <c r="I118" s="20">
        <f t="shared" si="19"/>
        <v>1063.4371365498857</v>
      </c>
      <c r="J118" s="20">
        <f t="shared" si="20"/>
        <v>15645.566796873787</v>
      </c>
      <c r="K118" s="3"/>
      <c r="L118" s="40" t="str">
        <f t="shared" si="21"/>
        <v>307.70,531.72</v>
      </c>
      <c r="M118" s="42" t="str">
        <f t="shared" si="22"/>
        <v>403.50,531.72</v>
      </c>
      <c r="N118" s="43" t="str">
        <f t="shared" si="23"/>
        <v>261.02,531.72</v>
      </c>
    </row>
    <row r="119" spans="1:14" ht="12.75">
      <c r="A119" s="3">
        <v>307</v>
      </c>
      <c r="B119" s="18">
        <f t="shared" si="12"/>
        <v>462.5323011037367</v>
      </c>
      <c r="C119" s="18">
        <f t="shared" si="13"/>
        <v>310.4824909730371</v>
      </c>
      <c r="D119" s="18">
        <f t="shared" si="15"/>
        <v>407.1477920840867</v>
      </c>
      <c r="E119" s="18">
        <f t="shared" si="14"/>
        <v>263.3817522117365</v>
      </c>
      <c r="F119" s="18">
        <f t="shared" si="16"/>
        <v>707.5507980951144</v>
      </c>
      <c r="G119" s="19">
        <f t="shared" si="17"/>
        <v>1572769.6613104027</v>
      </c>
      <c r="H119" s="20">
        <f t="shared" si="18"/>
        <v>1475.942243662651</v>
      </c>
      <c r="I119" s="20">
        <f t="shared" si="19"/>
        <v>1065.6037985656321</v>
      </c>
      <c r="J119" s="20">
        <f t="shared" si="20"/>
        <v>15727.696613104026</v>
      </c>
      <c r="K119" s="3"/>
      <c r="L119" s="40" t="str">
        <f t="shared" si="21"/>
        <v>310.48,532.80</v>
      </c>
      <c r="M119" s="42" t="str">
        <f t="shared" si="22"/>
        <v>407.15,532.80</v>
      </c>
      <c r="N119" s="43" t="str">
        <f t="shared" si="23"/>
        <v>263.38,532.80</v>
      </c>
    </row>
    <row r="120" spans="1:14" ht="12.75">
      <c r="A120" s="3">
        <v>306</v>
      </c>
      <c r="B120" s="18">
        <f t="shared" si="12"/>
        <v>459.763127339987</v>
      </c>
      <c r="C120" s="18">
        <f t="shared" si="13"/>
        <v>313.2516647367868</v>
      </c>
      <c r="D120" s="18">
        <f t="shared" si="15"/>
        <v>410.77911757453364</v>
      </c>
      <c r="E120" s="18">
        <f t="shared" si="14"/>
        <v>265.73083745576884</v>
      </c>
      <c r="F120" s="18">
        <f t="shared" si="16"/>
        <v>709.4006264874947</v>
      </c>
      <c r="G120" s="19">
        <f t="shared" si="17"/>
        <v>1581004.1431458278</v>
      </c>
      <c r="H120" s="20">
        <f t="shared" si="18"/>
        <v>1480.6404141507155</v>
      </c>
      <c r="I120" s="20">
        <f t="shared" si="19"/>
        <v>1067.7839994342448</v>
      </c>
      <c r="J120" s="20">
        <f t="shared" si="20"/>
        <v>15810.041431458276</v>
      </c>
      <c r="K120" s="3"/>
      <c r="L120" s="40" t="str">
        <f t="shared" si="21"/>
        <v>313.25,533.89</v>
      </c>
      <c r="M120" s="42" t="str">
        <f t="shared" si="22"/>
        <v>410.78,533.89</v>
      </c>
      <c r="N120" s="43" t="str">
        <f t="shared" si="23"/>
        <v>265.73,533.89</v>
      </c>
    </row>
    <row r="121" spans="1:14" ht="12.75">
      <c r="A121" s="3">
        <v>305</v>
      </c>
      <c r="B121" s="18">
        <f t="shared" si="12"/>
        <v>457.0043891538173</v>
      </c>
      <c r="C121" s="18">
        <f t="shared" si="13"/>
        <v>316.0104029229565</v>
      </c>
      <c r="D121" s="18">
        <f t="shared" si="15"/>
        <v>414.3967584853526</v>
      </c>
      <c r="E121" s="18">
        <f t="shared" si="14"/>
        <v>268.071070217654</v>
      </c>
      <c r="F121" s="18">
        <f t="shared" si="16"/>
        <v>711.2504548798752</v>
      </c>
      <c r="G121" s="19">
        <f t="shared" si="17"/>
        <v>1589260.1251936555</v>
      </c>
      <c r="H121" s="20">
        <f t="shared" si="18"/>
        <v>1485.3208796744857</v>
      </c>
      <c r="I121" s="20">
        <f t="shared" si="19"/>
        <v>1069.9776371163305</v>
      </c>
      <c r="J121" s="20">
        <f t="shared" si="20"/>
        <v>15892.601251936558</v>
      </c>
      <c r="K121" s="3"/>
      <c r="L121" s="40" t="str">
        <f t="shared" si="21"/>
        <v>316.01,534.99</v>
      </c>
      <c r="M121" s="42" t="str">
        <f t="shared" si="22"/>
        <v>414.40,534.99</v>
      </c>
      <c r="N121" s="43" t="str">
        <f t="shared" si="23"/>
        <v>268.07,534.99</v>
      </c>
    </row>
    <row r="122" spans="1:14" ht="12.75">
      <c r="A122" s="3">
        <v>304</v>
      </c>
      <c r="B122" s="18">
        <f t="shared" si="12"/>
        <v>454.25604449628963</v>
      </c>
      <c r="C122" s="18">
        <f t="shared" si="13"/>
        <v>318.75874758048417</v>
      </c>
      <c r="D122" s="18">
        <f t="shared" si="15"/>
        <v>418.00076995695497</v>
      </c>
      <c r="E122" s="18">
        <f t="shared" si="14"/>
        <v>270.4024861674322</v>
      </c>
      <c r="F122" s="18">
        <f t="shared" si="16"/>
        <v>713.1002832722555</v>
      </c>
      <c r="G122" s="19">
        <f t="shared" si="17"/>
        <v>1597537.6074538839</v>
      </c>
      <c r="H122" s="20">
        <f t="shared" si="18"/>
        <v>1489.9837115740422</v>
      </c>
      <c r="I122" s="20">
        <f t="shared" si="19"/>
        <v>1072.1846118480182</v>
      </c>
      <c r="J122" s="20">
        <f t="shared" si="20"/>
        <v>15975.37607453884</v>
      </c>
      <c r="K122" s="3"/>
      <c r="L122" s="40" t="str">
        <f t="shared" si="21"/>
        <v>318.76,536.09</v>
      </c>
      <c r="M122" s="42" t="str">
        <f t="shared" si="22"/>
        <v>418.00,536.09</v>
      </c>
      <c r="N122" s="43" t="str">
        <f t="shared" si="23"/>
        <v>270.40,536.09</v>
      </c>
    </row>
    <row r="123" spans="1:14" ht="12.75">
      <c r="A123" s="3">
        <v>303</v>
      </c>
      <c r="B123" s="18">
        <f t="shared" si="12"/>
        <v>451.51805168807164</v>
      </c>
      <c r="C123" s="18">
        <f t="shared" si="13"/>
        <v>321.49674038870216</v>
      </c>
      <c r="D123" s="18">
        <f t="shared" si="15"/>
        <v>421.59120664507367</v>
      </c>
      <c r="E123" s="18">
        <f t="shared" si="14"/>
        <v>272.72512066160795</v>
      </c>
      <c r="F123" s="18">
        <f t="shared" si="16"/>
        <v>714.950111664636</v>
      </c>
      <c r="G123" s="19">
        <f t="shared" si="17"/>
        <v>1605836.5899265148</v>
      </c>
      <c r="H123" s="20">
        <f t="shared" si="18"/>
        <v>1494.6289805623937</v>
      </c>
      <c r="I123" s="20">
        <f t="shared" si="19"/>
        <v>1074.4048260875259</v>
      </c>
      <c r="J123" s="20">
        <f t="shared" si="20"/>
        <v>16058.365899265147</v>
      </c>
      <c r="K123" s="3"/>
      <c r="L123" s="40" t="str">
        <f t="shared" si="21"/>
        <v>321.50,537.20</v>
      </c>
      <c r="M123" s="42" t="str">
        <f t="shared" si="22"/>
        <v>421.59,537.20</v>
      </c>
      <c r="N123" s="43" t="str">
        <f t="shared" si="23"/>
        <v>272.73,537.20</v>
      </c>
    </row>
    <row r="124" spans="1:14" ht="12.75">
      <c r="A124" s="3">
        <v>302</v>
      </c>
      <c r="B124" s="18">
        <f t="shared" si="12"/>
        <v>448.79036941597496</v>
      </c>
      <c r="C124" s="18">
        <f t="shared" si="13"/>
        <v>324.22442266079884</v>
      </c>
      <c r="D124" s="18">
        <f t="shared" si="15"/>
        <v>425.1681227253028</v>
      </c>
      <c r="E124" s="18">
        <f t="shared" si="14"/>
        <v>275.03900874608644</v>
      </c>
      <c r="F124" s="18">
        <f t="shared" si="16"/>
        <v>716.7999400570164</v>
      </c>
      <c r="G124" s="19">
        <f t="shared" si="17"/>
        <v>1614157.0726115473</v>
      </c>
      <c r="H124" s="20">
        <f t="shared" si="18"/>
        <v>1499.2567567313508</v>
      </c>
      <c r="I124" s="20">
        <f t="shared" si="19"/>
        <v>1076.6381844632801</v>
      </c>
      <c r="J124" s="20">
        <f t="shared" si="20"/>
        <v>16141.570726115473</v>
      </c>
      <c r="K124" s="3"/>
      <c r="L124" s="40" t="str">
        <f t="shared" si="21"/>
        <v>324.22,538.32</v>
      </c>
      <c r="M124" s="42" t="str">
        <f t="shared" si="22"/>
        <v>425.17,538.32</v>
      </c>
      <c r="N124" s="43" t="str">
        <f t="shared" si="23"/>
        <v>275.04,538.32</v>
      </c>
    </row>
    <row r="125" spans="1:14" ht="12.75">
      <c r="A125" s="3">
        <v>301</v>
      </c>
      <c r="B125" s="18">
        <f t="shared" si="12"/>
        <v>446.0729567295539</v>
      </c>
      <c r="C125" s="18">
        <f t="shared" si="13"/>
        <v>326.9418353472199</v>
      </c>
      <c r="D125" s="18">
        <f t="shared" si="15"/>
        <v>428.7315718975582</v>
      </c>
      <c r="E125" s="18">
        <f t="shared" si="14"/>
        <v>277.3441851590589</v>
      </c>
      <c r="F125" s="18">
        <f t="shared" si="16"/>
        <v>718.6497684493968</v>
      </c>
      <c r="G125" s="19">
        <f t="shared" si="17"/>
        <v>1622499.055508981</v>
      </c>
      <c r="H125" s="20">
        <f t="shared" si="18"/>
        <v>1503.8671095572959</v>
      </c>
      <c r="I125" s="20">
        <f t="shared" si="19"/>
        <v>1078.8845937235822</v>
      </c>
      <c r="J125" s="20">
        <f t="shared" si="20"/>
        <v>16224.99055508981</v>
      </c>
      <c r="K125" s="3"/>
      <c r="L125" s="40" t="str">
        <f t="shared" si="21"/>
        <v>326.94,539.44</v>
      </c>
      <c r="M125" s="42" t="str">
        <f t="shared" si="22"/>
        <v>428.73,539.44</v>
      </c>
      <c r="N125" s="43" t="str">
        <f t="shared" si="23"/>
        <v>277.34,539.44</v>
      </c>
    </row>
    <row r="126" spans="1:14" ht="12.75">
      <c r="A126" s="3">
        <v>300</v>
      </c>
      <c r="B126" s="18">
        <f t="shared" si="12"/>
        <v>443.36577303773674</v>
      </c>
      <c r="C126" s="18">
        <f t="shared" si="13"/>
        <v>329.64901903903706</v>
      </c>
      <c r="D126" s="18">
        <f t="shared" si="15"/>
        <v>432.2816073904939</v>
      </c>
      <c r="E126" s="18">
        <f t="shared" si="14"/>
        <v>279.64068433386024</v>
      </c>
      <c r="F126" s="18">
        <f t="shared" si="16"/>
        <v>720.4995968417772</v>
      </c>
      <c r="G126" s="19">
        <f t="shared" si="17"/>
        <v>1630862.5386188168</v>
      </c>
      <c r="H126" s="20">
        <f t="shared" si="18"/>
        <v>1508.4601079068984</v>
      </c>
      <c r="I126" s="20">
        <f t="shared" si="19"/>
        <v>1081.1439626877245</v>
      </c>
      <c r="J126" s="20">
        <f t="shared" si="20"/>
        <v>16308.625386188167</v>
      </c>
      <c r="K126" s="3"/>
      <c r="L126" s="40" t="str">
        <f t="shared" si="21"/>
        <v>329.65,540.57</v>
      </c>
      <c r="M126" s="42" t="str">
        <f t="shared" si="22"/>
        <v>432.28,540.57</v>
      </c>
      <c r="N126" s="43" t="str">
        <f t="shared" si="23"/>
        <v>279.64,540.57</v>
      </c>
    </row>
    <row r="127" spans="1:14" ht="12.75">
      <c r="A127" s="3">
        <v>299</v>
      </c>
      <c r="B127" s="18">
        <f t="shared" si="12"/>
        <v>440.66877810552205</v>
      </c>
      <c r="C127" s="18">
        <f t="shared" si="13"/>
        <v>332.34601397125175</v>
      </c>
      <c r="D127" s="18">
        <f t="shared" si="15"/>
        <v>435.81828196583587</v>
      </c>
      <c r="E127" s="18">
        <f t="shared" si="14"/>
        <v>281.9285404017715</v>
      </c>
      <c r="F127" s="18">
        <f t="shared" si="16"/>
        <v>722.3494252341576</v>
      </c>
      <c r="G127" s="19">
        <f t="shared" si="17"/>
        <v>1639247.5219410541</v>
      </c>
      <c r="H127" s="20">
        <f t="shared" si="18"/>
        <v>1513.0358200427208</v>
      </c>
      <c r="I127" s="20">
        <f t="shared" si="19"/>
        <v>1083.4162021985505</v>
      </c>
      <c r="J127" s="20">
        <f t="shared" si="20"/>
        <v>16392.475219410542</v>
      </c>
      <c r="K127" s="3"/>
      <c r="L127" s="40" t="str">
        <f t="shared" si="21"/>
        <v>332.35,541.71</v>
      </c>
      <c r="M127" s="42" t="str">
        <f t="shared" si="22"/>
        <v>435.82,541.71</v>
      </c>
      <c r="N127" s="43" t="str">
        <f t="shared" si="23"/>
        <v>281.93,541.71</v>
      </c>
    </row>
    <row r="128" spans="1:14" ht="12.75">
      <c r="A128" s="3">
        <v>298</v>
      </c>
      <c r="B128" s="18">
        <f t="shared" si="12"/>
        <v>437.9819320507038</v>
      </c>
      <c r="C128" s="18">
        <f t="shared" si="13"/>
        <v>335.03286002607</v>
      </c>
      <c r="D128" s="18">
        <f t="shared" si="15"/>
        <v>439.34164792267524</v>
      </c>
      <c r="E128" s="18">
        <f t="shared" si="14"/>
        <v>284.2077871947982</v>
      </c>
      <c r="F128" s="18">
        <f t="shared" si="16"/>
        <v>724.199253626538</v>
      </c>
      <c r="G128" s="19">
        <f t="shared" si="17"/>
        <v>1647654.0054756934</v>
      </c>
      <c r="H128" s="20">
        <f t="shared" si="18"/>
        <v>1517.5943136287742</v>
      </c>
      <c r="I128" s="20">
        <f t="shared" si="19"/>
        <v>1085.7012250763703</v>
      </c>
      <c r="J128" s="20">
        <f t="shared" si="20"/>
        <v>16476.540054756933</v>
      </c>
      <c r="K128" s="3"/>
      <c r="L128" s="40" t="str">
        <f t="shared" si="21"/>
        <v>335.03,542.85</v>
      </c>
      <c r="M128" s="42" t="str">
        <f t="shared" si="22"/>
        <v>439.34,542.85</v>
      </c>
      <c r="N128" s="43" t="str">
        <f t="shared" si="23"/>
        <v>284.21,542.85</v>
      </c>
    </row>
    <row r="129" spans="1:14" ht="12.75">
      <c r="A129" s="3">
        <v>297</v>
      </c>
      <c r="B129" s="18">
        <f t="shared" si="12"/>
        <v>435.30519534065843</v>
      </c>
      <c r="C129" s="18">
        <f t="shared" si="13"/>
        <v>337.7095967361154</v>
      </c>
      <c r="D129" s="18">
        <f t="shared" si="15"/>
        <v>442.8517571016822</v>
      </c>
      <c r="E129" s="18">
        <f t="shared" si="14"/>
        <v>286.4784582483954</v>
      </c>
      <c r="F129" s="18">
        <f t="shared" si="16"/>
        <v>726.0490820189184</v>
      </c>
      <c r="G129" s="19">
        <f t="shared" si="17"/>
        <v>1656081.989222734</v>
      </c>
      <c r="H129" s="20">
        <f t="shared" si="18"/>
        <v>1522.1356557359686</v>
      </c>
      <c r="I129" s="20">
        <f t="shared" si="19"/>
        <v>1087.9989460742256</v>
      </c>
      <c r="J129" s="20">
        <f t="shared" si="20"/>
        <v>16560.819892227344</v>
      </c>
      <c r="K129" s="3"/>
      <c r="L129" s="40" t="str">
        <f t="shared" si="21"/>
        <v>337.71,544.00</v>
      </c>
      <c r="M129" s="42" t="str">
        <f t="shared" si="22"/>
        <v>442.85,544.00</v>
      </c>
      <c r="N129" s="43" t="str">
        <f t="shared" si="23"/>
        <v>286.48,544.00</v>
      </c>
    </row>
    <row r="130" spans="1:14" ht="12.75">
      <c r="A130" s="3">
        <v>296</v>
      </c>
      <c r="B130" s="18">
        <f t="shared" si="12"/>
        <v>432.6385287891628</v>
      </c>
      <c r="C130" s="18">
        <f t="shared" si="13"/>
        <v>340.376263287611</v>
      </c>
      <c r="D130" s="18">
        <f t="shared" si="15"/>
        <v>446.3486608892784</v>
      </c>
      <c r="E130" s="18">
        <f t="shared" si="14"/>
        <v>288.74058680416744</v>
      </c>
      <c r="F130" s="18">
        <f t="shared" si="16"/>
        <v>727.8989104112989</v>
      </c>
      <c r="G130" s="19">
        <f t="shared" si="17"/>
        <v>1664531.4731821767</v>
      </c>
      <c r="H130" s="20">
        <f t="shared" si="18"/>
        <v>1526.6599128475127</v>
      </c>
      <c r="I130" s="20">
        <f t="shared" si="19"/>
        <v>1090.3092818344246</v>
      </c>
      <c r="J130" s="20">
        <f t="shared" si="20"/>
        <v>16645.31473182177</v>
      </c>
      <c r="K130" s="3"/>
      <c r="L130" s="40" t="str">
        <f t="shared" si="21"/>
        <v>340.38,545.15</v>
      </c>
      <c r="M130" s="42" t="str">
        <f t="shared" si="22"/>
        <v>446.35,545.15</v>
      </c>
      <c r="N130" s="43" t="str">
        <f t="shared" si="23"/>
        <v>288.74,545.15</v>
      </c>
    </row>
    <row r="131" spans="1:14" ht="12.75">
      <c r="A131" s="3">
        <v>295</v>
      </c>
      <c r="B131" s="18">
        <f t="shared" si="12"/>
        <v>429.9818935532694</v>
      </c>
      <c r="C131" s="18">
        <f t="shared" si="13"/>
        <v>343.0328985235044</v>
      </c>
      <c r="D131" s="18">
        <f t="shared" si="15"/>
        <v>449.832410221735</v>
      </c>
      <c r="E131" s="18">
        <f t="shared" si="14"/>
        <v>290.99420581251854</v>
      </c>
      <c r="F131" s="18">
        <f t="shared" si="16"/>
        <v>729.7487388036793</v>
      </c>
      <c r="G131" s="19">
        <f t="shared" si="17"/>
        <v>1673002.4573540213</v>
      </c>
      <c r="H131" s="20">
        <f t="shared" si="18"/>
        <v>1531.167150864215</v>
      </c>
      <c r="I131" s="20">
        <f t="shared" si="19"/>
        <v>1092.6321508463345</v>
      </c>
      <c r="J131" s="20">
        <f t="shared" si="20"/>
        <v>16730.024573540213</v>
      </c>
      <c r="K131" s="3"/>
      <c r="L131" s="40" t="str">
        <f t="shared" si="21"/>
        <v>343.03,546.32</v>
      </c>
      <c r="M131" s="42" t="str">
        <f t="shared" si="22"/>
        <v>449.83,546.32</v>
      </c>
      <c r="N131" s="43" t="str">
        <f t="shared" si="23"/>
        <v>290.99,546.32</v>
      </c>
    </row>
    <row r="132" spans="1:14" ht="12.75">
      <c r="A132" s="3">
        <v>294</v>
      </c>
      <c r="B132" s="18">
        <f t="shared" si="12"/>
        <v>427.3352511302164</v>
      </c>
      <c r="C132" s="18">
        <f t="shared" si="13"/>
        <v>345.6795409465574</v>
      </c>
      <c r="D132" s="18">
        <f t="shared" si="15"/>
        <v>453.3030555892243</v>
      </c>
      <c r="E132" s="18">
        <f t="shared" si="14"/>
        <v>293.23934793527405</v>
      </c>
      <c r="F132" s="18">
        <f t="shared" si="16"/>
        <v>731.5985671960597</v>
      </c>
      <c r="G132" s="19">
        <f t="shared" si="17"/>
        <v>1681494.9417382665</v>
      </c>
      <c r="H132" s="20">
        <f t="shared" si="18"/>
        <v>1535.657435109726</v>
      </c>
      <c r="I132" s="20">
        <f t="shared" si="19"/>
        <v>1094.9674734053692</v>
      </c>
      <c r="J132" s="20">
        <f t="shared" si="20"/>
        <v>16814.949417382664</v>
      </c>
      <c r="K132" s="3"/>
      <c r="L132" s="40" t="str">
        <f t="shared" si="21"/>
        <v>345.68,547.48</v>
      </c>
      <c r="M132" s="42" t="str">
        <f t="shared" si="22"/>
        <v>453.30,547.48</v>
      </c>
      <c r="N132" s="43" t="str">
        <f t="shared" si="23"/>
        <v>293.24,547.48</v>
      </c>
    </row>
    <row r="133" spans="1:14" ht="12.75">
      <c r="A133" s="3">
        <v>293</v>
      </c>
      <c r="B133" s="18">
        <f t="shared" si="12"/>
        <v>424.6985633543868</v>
      </c>
      <c r="C133" s="18">
        <f t="shared" si="13"/>
        <v>348.316228722387</v>
      </c>
      <c r="D133" s="18">
        <f t="shared" si="15"/>
        <v>456.76064703980745</v>
      </c>
      <c r="E133" s="18">
        <f t="shared" si="14"/>
        <v>295.47604554825983</v>
      </c>
      <c r="F133" s="18">
        <f t="shared" si="16"/>
        <v>733.4483955884401</v>
      </c>
      <c r="G133" s="19">
        <f t="shared" si="17"/>
        <v>1690008.9263349148</v>
      </c>
      <c r="H133" s="20">
        <f t="shared" si="18"/>
        <v>1540.1308303356975</v>
      </c>
      <c r="I133" s="20">
        <f t="shared" si="19"/>
        <v>1097.3151715731506</v>
      </c>
      <c r="J133" s="20">
        <f t="shared" si="20"/>
        <v>16900.089263349146</v>
      </c>
      <c r="K133" s="3"/>
      <c r="L133" s="40" t="str">
        <f t="shared" si="21"/>
        <v>348.32,548.66</v>
      </c>
      <c r="M133" s="42" t="str">
        <f t="shared" si="22"/>
        <v>456.76,548.66</v>
      </c>
      <c r="N133" s="43" t="str">
        <f t="shared" si="23"/>
        <v>295.48,548.66</v>
      </c>
    </row>
    <row r="134" spans="1:14" ht="12.75">
      <c r="A134" s="3">
        <v>292</v>
      </c>
      <c r="B134" s="18">
        <f t="shared" si="12"/>
        <v>422.07179239430593</v>
      </c>
      <c r="C134" s="18">
        <f t="shared" si="13"/>
        <v>350.94299968246787</v>
      </c>
      <c r="D134" s="18">
        <f t="shared" si="15"/>
        <v>460.2052341833717</v>
      </c>
      <c r="E134" s="18">
        <f t="shared" si="14"/>
        <v>297.7043307438494</v>
      </c>
      <c r="F134" s="18">
        <f t="shared" si="16"/>
        <v>735.2982239808205</v>
      </c>
      <c r="G134" s="19">
        <f t="shared" si="17"/>
        <v>1698544.4111439637</v>
      </c>
      <c r="H134" s="20">
        <f t="shared" si="18"/>
        <v>1544.5874007268767</v>
      </c>
      <c r="I134" s="20">
        <f t="shared" si="19"/>
        <v>1099.6751691387844</v>
      </c>
      <c r="J134" s="20">
        <f t="shared" si="20"/>
        <v>16985.444111439636</v>
      </c>
      <c r="K134" s="3"/>
      <c r="L134" s="40" t="str">
        <f t="shared" si="21"/>
        <v>350.94,549.84</v>
      </c>
      <c r="M134" s="42" t="str">
        <f t="shared" si="22"/>
        <v>460.21,549.84</v>
      </c>
      <c r="N134" s="43" t="str">
        <f t="shared" si="23"/>
        <v>297.70,549.84</v>
      </c>
    </row>
    <row r="135" spans="1:14" ht="12.75">
      <c r="A135" s="3">
        <v>291</v>
      </c>
      <c r="B135" s="18">
        <f t="shared" si="12"/>
        <v>419.45490074968666</v>
      </c>
      <c r="C135" s="18">
        <f t="shared" si="13"/>
        <v>353.55989132708714</v>
      </c>
      <c r="D135" s="18">
        <f t="shared" si="15"/>
        <v>463.6368661955052</v>
      </c>
      <c r="E135" s="18">
        <f t="shared" si="14"/>
        <v>299.9242353334707</v>
      </c>
      <c r="F135" s="18">
        <f t="shared" si="16"/>
        <v>737.1480523732009</v>
      </c>
      <c r="G135" s="19">
        <f t="shared" si="17"/>
        <v>1707101.396165415</v>
      </c>
      <c r="H135" s="20">
        <f t="shared" si="18"/>
        <v>1549.0272099061192</v>
      </c>
      <c r="I135" s="20">
        <f t="shared" si="19"/>
        <v>1102.0473915812468</v>
      </c>
      <c r="J135" s="20">
        <f t="shared" si="20"/>
        <v>17071.01396165415</v>
      </c>
      <c r="K135" s="3"/>
      <c r="L135" s="40" t="str">
        <f t="shared" si="21"/>
        <v>353.56,551.02</v>
      </c>
      <c r="M135" s="42" t="str">
        <f t="shared" si="22"/>
        <v>463.64,551.02</v>
      </c>
      <c r="N135" s="43" t="str">
        <f t="shared" si="23"/>
        <v>299.92,551.02</v>
      </c>
    </row>
    <row r="136" spans="1:14" ht="12.75">
      <c r="A136" s="3">
        <v>290</v>
      </c>
      <c r="B136" s="18">
        <f t="shared" si="12"/>
        <v>416.84785124851123</v>
      </c>
      <c r="C136" s="18">
        <f t="shared" si="13"/>
        <v>356.16694082826257</v>
      </c>
      <c r="D136" s="18">
        <f t="shared" si="15"/>
        <v>467.0555918213238</v>
      </c>
      <c r="E136" s="18">
        <f t="shared" si="14"/>
        <v>302.1357908500809</v>
      </c>
      <c r="F136" s="18">
        <f t="shared" si="16"/>
        <v>738.9978807655813</v>
      </c>
      <c r="G136" s="19">
        <f t="shared" si="17"/>
        <v>1715679.8813992674</v>
      </c>
      <c r="H136" s="20">
        <f t="shared" si="18"/>
        <v>1553.4503209393397</v>
      </c>
      <c r="I136" s="20">
        <f t="shared" si="19"/>
        <v>1104.4317660328081</v>
      </c>
      <c r="J136" s="20">
        <f t="shared" si="20"/>
        <v>17156.798813992675</v>
      </c>
      <c r="K136" s="3"/>
      <c r="L136" s="40" t="str">
        <f t="shared" si="21"/>
        <v>356.17,552.22</v>
      </c>
      <c r="M136" s="42" t="str">
        <f t="shared" si="22"/>
        <v>467.06,552.22</v>
      </c>
      <c r="N136" s="43" t="str">
        <f t="shared" si="23"/>
        <v>302.14,552.22</v>
      </c>
    </row>
    <row r="137" spans="1:14" ht="12.75">
      <c r="A137" s="3">
        <v>289</v>
      </c>
      <c r="B137" s="18">
        <f t="shared" si="12"/>
        <v>414.25060704415523</v>
      </c>
      <c r="C137" s="18">
        <f t="shared" si="13"/>
        <v>358.76418503261857</v>
      </c>
      <c r="D137" s="18">
        <f t="shared" si="15"/>
        <v>470.46145937924206</v>
      </c>
      <c r="E137" s="18">
        <f t="shared" si="14"/>
        <v>304.33902855060705</v>
      </c>
      <c r="F137" s="18">
        <f t="shared" si="16"/>
        <v>740.8477091579617</v>
      </c>
      <c r="G137" s="19">
        <f t="shared" si="17"/>
        <v>1724279.8668455218</v>
      </c>
      <c r="H137" s="20">
        <f t="shared" si="18"/>
        <v>1557.856796340392</v>
      </c>
      <c r="I137" s="20">
        <f t="shared" si="19"/>
        <v>1106.8282212434924</v>
      </c>
      <c r="J137" s="20">
        <f t="shared" si="20"/>
        <v>17242.79866845522</v>
      </c>
      <c r="K137" s="3"/>
      <c r="L137" s="40" t="str">
        <f t="shared" si="21"/>
        <v>358.76,553.41</v>
      </c>
      <c r="M137" s="42" t="str">
        <f t="shared" si="22"/>
        <v>470.46,553.41</v>
      </c>
      <c r="N137" s="43" t="str">
        <f t="shared" si="23"/>
        <v>304.34,553.41</v>
      </c>
    </row>
    <row r="138" spans="1:14" ht="12.75">
      <c r="A138" s="3">
        <v>288</v>
      </c>
      <c r="B138" s="18">
        <f t="shared" si="12"/>
        <v>411.6631316125588</v>
      </c>
      <c r="C138" s="18">
        <f t="shared" si="13"/>
        <v>361.351660464215</v>
      </c>
      <c r="D138" s="18">
        <f t="shared" si="15"/>
        <v>473.8545167646835</v>
      </c>
      <c r="E138" s="18">
        <f t="shared" si="14"/>
        <v>306.5339794183449</v>
      </c>
      <c r="F138" s="18">
        <f t="shared" si="16"/>
        <v>742.6975375503422</v>
      </c>
      <c r="G138" s="19">
        <f t="shared" si="17"/>
        <v>1732901.3525041784</v>
      </c>
      <c r="H138" s="20">
        <f t="shared" si="18"/>
        <v>1562.2466980758677</v>
      </c>
      <c r="I138" s="20">
        <f t="shared" si="19"/>
        <v>1109.2366875465293</v>
      </c>
      <c r="J138" s="20">
        <f t="shared" si="20"/>
        <v>17329.013525041784</v>
      </c>
      <c r="K138" s="3"/>
      <c r="L138" s="40" t="str">
        <f t="shared" si="21"/>
        <v>361.35,554.62</v>
      </c>
      <c r="M138" s="42" t="str">
        <f t="shared" si="22"/>
        <v>473.85,554.62</v>
      </c>
      <c r="N138" s="43" t="str">
        <f t="shared" si="23"/>
        <v>306.53,554.62</v>
      </c>
    </row>
    <row r="139" spans="1:14" ht="12.75">
      <c r="A139" s="3">
        <v>287</v>
      </c>
      <c r="B139" s="18">
        <f t="shared" si="12"/>
        <v>409.08538874942474</v>
      </c>
      <c r="C139" s="18">
        <f t="shared" si="13"/>
        <v>363.92940332734906</v>
      </c>
      <c r="D139" s="18">
        <f t="shared" si="15"/>
        <v>477.234811453754</v>
      </c>
      <c r="E139" s="18">
        <f t="shared" si="14"/>
        <v>308.72067416533633</v>
      </c>
      <c r="F139" s="18">
        <f t="shared" si="16"/>
        <v>744.5473659427225</v>
      </c>
      <c r="G139" s="19">
        <f t="shared" si="17"/>
        <v>1741544.3383752361</v>
      </c>
      <c r="H139" s="20">
        <f t="shared" si="18"/>
        <v>1566.6200875698505</v>
      </c>
      <c r="I139" s="20">
        <f t="shared" si="19"/>
        <v>1111.6570968247504</v>
      </c>
      <c r="J139" s="20">
        <f t="shared" si="20"/>
        <v>17415.44338375236</v>
      </c>
      <c r="K139" s="3"/>
      <c r="L139" s="40" t="str">
        <f t="shared" si="21"/>
        <v>363.93,555.83</v>
      </c>
      <c r="M139" s="42" t="str">
        <f t="shared" si="22"/>
        <v>477.23,555.83</v>
      </c>
      <c r="N139" s="43" t="str">
        <f t="shared" si="23"/>
        <v>308.72,555.83</v>
      </c>
    </row>
    <row r="140" spans="1:14" ht="12.75">
      <c r="A140" s="3">
        <v>286</v>
      </c>
      <c r="B140" s="18">
        <f t="shared" si="12"/>
        <v>406.5173425674693</v>
      </c>
      <c r="C140" s="18">
        <f t="shared" si="13"/>
        <v>366.4974495093045</v>
      </c>
      <c r="D140" s="18">
        <f t="shared" si="15"/>
        <v>480.6023905068476</v>
      </c>
      <c r="E140" s="18">
        <f t="shared" si="14"/>
        <v>310.8991432347011</v>
      </c>
      <c r="F140" s="18">
        <f t="shared" si="16"/>
        <v>746.397194335103</v>
      </c>
      <c r="G140" s="19">
        <f t="shared" si="17"/>
        <v>1750208.8244586957</v>
      </c>
      <c r="H140" s="20">
        <f t="shared" si="18"/>
        <v>1570.9770257085802</v>
      </c>
      <c r="I140" s="20">
        <f t="shared" si="19"/>
        <v>1114.0893824779355</v>
      </c>
      <c r="J140" s="20">
        <f t="shared" si="20"/>
        <v>17502.08824458696</v>
      </c>
      <c r="K140" s="3"/>
      <c r="L140" s="40" t="str">
        <f t="shared" si="21"/>
        <v>366.50,557.04</v>
      </c>
      <c r="M140" s="42" t="str">
        <f t="shared" si="22"/>
        <v>480.60,557.04</v>
      </c>
      <c r="N140" s="43" t="str">
        <f t="shared" si="23"/>
        <v>310.90,557.04</v>
      </c>
    </row>
    <row r="141" spans="1:14" ht="12.75">
      <c r="A141" s="3">
        <v>285</v>
      </c>
      <c r="B141" s="18">
        <f t="shared" si="12"/>
        <v>403.95895749370607</v>
      </c>
      <c r="C141" s="18">
        <f t="shared" si="13"/>
        <v>369.05583458306774</v>
      </c>
      <c r="D141" s="18">
        <f t="shared" si="15"/>
        <v>483.9573005722079</v>
      </c>
      <c r="E141" s="18">
        <f t="shared" si="14"/>
        <v>313.06941680294113</v>
      </c>
      <c r="F141" s="18">
        <f t="shared" si="16"/>
        <v>748.2470227274833</v>
      </c>
      <c r="G141" s="19">
        <f t="shared" si="17"/>
        <v>1758894.8107545567</v>
      </c>
      <c r="H141" s="20">
        <f t="shared" si="18"/>
        <v>1575.31757284506</v>
      </c>
      <c r="I141" s="20">
        <f t="shared" si="19"/>
        <v>1116.5334793910486</v>
      </c>
      <c r="J141" s="20">
        <f t="shared" si="20"/>
        <v>17588.948107545566</v>
      </c>
      <c r="K141" s="3"/>
      <c r="L141" s="40" t="str">
        <f t="shared" si="21"/>
        <v>369.06,558.27</v>
      </c>
      <c r="M141" s="42" t="str">
        <f t="shared" si="22"/>
        <v>483.96,558.27</v>
      </c>
      <c r="N141" s="43" t="str">
        <f t="shared" si="23"/>
        <v>313.07,558.27</v>
      </c>
    </row>
    <row r="142" spans="1:14" ht="12.75">
      <c r="A142" s="3">
        <v>284</v>
      </c>
      <c r="B142" s="18">
        <f t="shared" si="12"/>
        <v>401.41019826676666</v>
      </c>
      <c r="C142" s="18">
        <f t="shared" si="13"/>
        <v>371.60459381000715</v>
      </c>
      <c r="D142" s="18">
        <f t="shared" si="15"/>
        <v>487.2995878894417</v>
      </c>
      <c r="E142" s="18">
        <f t="shared" si="14"/>
        <v>315.23152478221346</v>
      </c>
      <c r="F142" s="18">
        <f t="shared" si="16"/>
        <v>750.0968511198638</v>
      </c>
      <c r="G142" s="19">
        <f t="shared" si="17"/>
        <v>1767602.2972628197</v>
      </c>
      <c r="H142" s="20">
        <f t="shared" si="18"/>
        <v>1579.6417888036049</v>
      </c>
      <c r="I142" s="20">
        <f t="shared" si="19"/>
        <v>1118.9893239033472</v>
      </c>
      <c r="J142" s="20">
        <f t="shared" si="20"/>
        <v>17676.022972628198</v>
      </c>
      <c r="K142" s="3"/>
      <c r="L142" s="40" t="str">
        <f t="shared" si="21"/>
        <v>371.60,559.49</v>
      </c>
      <c r="M142" s="42" t="str">
        <f t="shared" si="22"/>
        <v>487.30,559.49</v>
      </c>
      <c r="N142" s="43" t="str">
        <f t="shared" si="23"/>
        <v>315.23,559.49</v>
      </c>
    </row>
    <row r="143" spans="1:14" ht="12.75">
      <c r="A143" s="3">
        <v>283</v>
      </c>
      <c r="B143" s="18">
        <f t="shared" si="12"/>
        <v>398.8710299342631</v>
      </c>
      <c r="C143" s="18">
        <f t="shared" si="13"/>
        <v>374.1437621425107</v>
      </c>
      <c r="D143" s="18">
        <f t="shared" si="15"/>
        <v>490.6292982929775</v>
      </c>
      <c r="E143" s="18">
        <f t="shared" si="14"/>
        <v>317.3854968225673</v>
      </c>
      <c r="F143" s="18">
        <f t="shared" si="16"/>
        <v>751.9466795122441</v>
      </c>
      <c r="G143" s="19">
        <f t="shared" si="17"/>
        <v>1776331.2839834841</v>
      </c>
      <c r="H143" s="20">
        <f t="shared" si="18"/>
        <v>1583.9497328843124</v>
      </c>
      <c r="I143" s="20">
        <f t="shared" si="19"/>
        <v>1121.4568537783407</v>
      </c>
      <c r="J143" s="20">
        <f t="shared" si="20"/>
        <v>17763.31283983484</v>
      </c>
      <c r="K143" s="3"/>
      <c r="L143" s="40" t="str">
        <f t="shared" si="21"/>
        <v>374.14,560.73</v>
      </c>
      <c r="M143" s="42" t="str">
        <f t="shared" si="22"/>
        <v>490.63,560.73</v>
      </c>
      <c r="N143" s="43" t="str">
        <f t="shared" si="23"/>
        <v>317.39,560.73</v>
      </c>
    </row>
    <row r="144" spans="1:14" ht="12.75">
      <c r="A144" s="3">
        <v>282</v>
      </c>
      <c r="B144" s="18">
        <f t="shared" si="12"/>
        <v>396.34141785018824</v>
      </c>
      <c r="C144" s="18">
        <f t="shared" si="13"/>
        <v>376.67337422658557</v>
      </c>
      <c r="D144" s="18">
        <f t="shared" si="15"/>
        <v>493.94647721547517</v>
      </c>
      <c r="E144" s="18">
        <f t="shared" si="14"/>
        <v>319.5313623141498</v>
      </c>
      <c r="F144" s="18">
        <f t="shared" si="16"/>
        <v>753.7965079046246</v>
      </c>
      <c r="G144" s="19">
        <f t="shared" si="17"/>
        <v>1785081.7709165507</v>
      </c>
      <c r="H144" s="20">
        <f t="shared" si="18"/>
        <v>1588.2414638674775</v>
      </c>
      <c r="I144" s="20">
        <f t="shared" si="19"/>
        <v>1123.9360081745715</v>
      </c>
      <c r="J144" s="20">
        <f t="shared" si="20"/>
        <v>17850.817709165505</v>
      </c>
      <c r="K144" s="3"/>
      <c r="L144" s="40" t="str">
        <f t="shared" si="21"/>
        <v>376.67,561.97</v>
      </c>
      <c r="M144" s="42" t="str">
        <f t="shared" si="22"/>
        <v>493.95,561.97</v>
      </c>
      <c r="N144" s="43" t="str">
        <f t="shared" si="23"/>
        <v>319.53,561.97</v>
      </c>
    </row>
    <row r="145" spans="1:14" ht="12.75">
      <c r="A145" s="3">
        <v>281</v>
      </c>
      <c r="B145" s="18">
        <f t="shared" si="12"/>
        <v>393.8213276723468</v>
      </c>
      <c r="C145" s="18">
        <f t="shared" si="13"/>
        <v>379.193464404427</v>
      </c>
      <c r="D145" s="18">
        <f t="shared" si="15"/>
        <v>497.25116969119364</v>
      </c>
      <c r="E145" s="18">
        <f t="shared" si="14"/>
        <v>321.6691503893849</v>
      </c>
      <c r="F145" s="18">
        <f t="shared" si="16"/>
        <v>755.6463362970051</v>
      </c>
      <c r="G145" s="19">
        <f t="shared" si="17"/>
        <v>1793853.758062019</v>
      </c>
      <c r="H145" s="20">
        <f t="shared" si="18"/>
        <v>1592.5170400179477</v>
      </c>
      <c r="I145" s="20">
        <f t="shared" si="19"/>
        <v>1126.426727617183</v>
      </c>
      <c r="J145" s="20">
        <f t="shared" si="20"/>
        <v>17938.537580620192</v>
      </c>
      <c r="K145" s="3"/>
      <c r="L145" s="40" t="str">
        <f t="shared" si="21"/>
        <v>379.19,563.21</v>
      </c>
      <c r="M145" s="42" t="str">
        <f t="shared" si="22"/>
        <v>497.25,563.21</v>
      </c>
      <c r="N145" s="43" t="str">
        <f t="shared" si="23"/>
        <v>321.67,563.21</v>
      </c>
    </row>
    <row r="146" spans="1:14" ht="12.75">
      <c r="A146" s="3">
        <v>280</v>
      </c>
      <c r="B146" s="18">
        <f t="shared" si="12"/>
        <v>391.3107253598346</v>
      </c>
      <c r="C146" s="18">
        <f t="shared" si="13"/>
        <v>381.7040667169392</v>
      </c>
      <c r="D146" s="18">
        <f t="shared" si="15"/>
        <v>500.5434203592976</v>
      </c>
      <c r="E146" s="18">
        <f t="shared" si="14"/>
        <v>323.79888992511206</v>
      </c>
      <c r="F146" s="18">
        <f t="shared" si="16"/>
        <v>757.4961646893854</v>
      </c>
      <c r="G146" s="19">
        <f t="shared" si="17"/>
        <v>1802647.2454198885</v>
      </c>
      <c r="H146" s="20">
        <f t="shared" si="18"/>
        <v>1596.776519089402</v>
      </c>
      <c r="I146" s="20">
        <f t="shared" si="19"/>
        <v>1128.9289539702706</v>
      </c>
      <c r="J146" s="20">
        <f t="shared" si="20"/>
        <v>18026.472454198883</v>
      </c>
      <c r="K146" s="3"/>
      <c r="L146" s="40" t="str">
        <f t="shared" si="21"/>
        <v>381.70,564.46</v>
      </c>
      <c r="M146" s="42" t="str">
        <f t="shared" si="22"/>
        <v>500.54,564.46</v>
      </c>
      <c r="N146" s="43" t="str">
        <f t="shared" si="23"/>
        <v>323.80,564.46</v>
      </c>
    </row>
    <row r="147" spans="1:14" ht="12.75">
      <c r="A147" s="3">
        <v>279</v>
      </c>
      <c r="B147" s="18">
        <f t="shared" si="12"/>
        <v>388.80957717054025</v>
      </c>
      <c r="C147" s="18">
        <f t="shared" si="13"/>
        <v>384.20521490623355</v>
      </c>
      <c r="D147" s="18">
        <f t="shared" si="15"/>
        <v>503.82327346713265</v>
      </c>
      <c r="E147" s="18">
        <f t="shared" si="14"/>
        <v>325.92060954470486</v>
      </c>
      <c r="F147" s="18">
        <f t="shared" si="16"/>
        <v>759.3459930817659</v>
      </c>
      <c r="G147" s="19">
        <f t="shared" si="17"/>
        <v>1811462.2329901601</v>
      </c>
      <c r="H147" s="20">
        <f t="shared" si="18"/>
        <v>1601.0199583285876</v>
      </c>
      <c r="I147" s="20">
        <f t="shared" si="19"/>
        <v>1131.4426304099716</v>
      </c>
      <c r="J147" s="20">
        <f t="shared" si="20"/>
        <v>18114.622329901602</v>
      </c>
      <c r="K147" s="3"/>
      <c r="L147" s="40" t="str">
        <f t="shared" si="21"/>
        <v>384.21,565.72</v>
      </c>
      <c r="M147" s="42" t="str">
        <f t="shared" si="22"/>
        <v>503.82,565.72</v>
      </c>
      <c r="N147" s="43" t="str">
        <f t="shared" si="23"/>
        <v>325.92,565.72</v>
      </c>
    </row>
    <row r="148" spans="1:14" ht="12.75">
      <c r="A148" s="3">
        <v>278</v>
      </c>
      <c r="B148" s="18">
        <f t="shared" si="12"/>
        <v>386.31784965869474</v>
      </c>
      <c r="C148" s="18">
        <f t="shared" si="13"/>
        <v>386.69694241807906</v>
      </c>
      <c r="D148" s="18">
        <f t="shared" si="15"/>
        <v>507.09077287343956</v>
      </c>
      <c r="E148" s="18">
        <f t="shared" si="14"/>
        <v>328.0343376201507</v>
      </c>
      <c r="F148" s="18">
        <f t="shared" si="16"/>
        <v>761.1958214741462</v>
      </c>
      <c r="G148" s="19">
        <f t="shared" si="17"/>
        <v>1820298.7207728329</v>
      </c>
      <c r="H148" s="20">
        <f t="shared" si="18"/>
        <v>1605.2474144794792</v>
      </c>
      <c r="I148" s="20">
        <f t="shared" si="19"/>
        <v>1133.9677013982837</v>
      </c>
      <c r="J148" s="20">
        <f t="shared" si="20"/>
        <v>18202.98720772833</v>
      </c>
      <c r="K148" s="3"/>
      <c r="L148" s="40" t="str">
        <f t="shared" si="21"/>
        <v>386.70,566.98</v>
      </c>
      <c r="M148" s="42" t="str">
        <f t="shared" si="22"/>
        <v>507.09,566.98</v>
      </c>
      <c r="N148" s="43" t="str">
        <f t="shared" si="23"/>
        <v>328.03,566.98</v>
      </c>
    </row>
    <row r="149" spans="1:14" ht="12.75">
      <c r="A149" s="3">
        <v>277</v>
      </c>
      <c r="B149" s="18">
        <f t="shared" si="12"/>
        <v>383.835509672448</v>
      </c>
      <c r="C149" s="18">
        <f t="shared" si="13"/>
        <v>389.1792824043258</v>
      </c>
      <c r="D149" s="18">
        <f t="shared" si="15"/>
        <v>510.34596205153133</v>
      </c>
      <c r="E149" s="18">
        <f t="shared" si="14"/>
        <v>330.14010227410574</v>
      </c>
      <c r="F149" s="18">
        <f t="shared" si="16"/>
        <v>763.0456498665267</v>
      </c>
      <c r="G149" s="19">
        <f t="shared" si="17"/>
        <v>1829156.7087679082</v>
      </c>
      <c r="H149" s="20">
        <f t="shared" si="18"/>
        <v>1609.4589437873892</v>
      </c>
      <c r="I149" s="20">
        <f t="shared" si="19"/>
        <v>1136.5041126575895</v>
      </c>
      <c r="J149" s="20">
        <f t="shared" si="20"/>
        <v>18291.567087679083</v>
      </c>
      <c r="K149" s="3"/>
      <c r="L149" s="40" t="str">
        <f t="shared" si="21"/>
        <v>389.18,568.25</v>
      </c>
      <c r="M149" s="42" t="str">
        <f t="shared" si="22"/>
        <v>510.35,568.25</v>
      </c>
      <c r="N149" s="43" t="str">
        <f t="shared" si="23"/>
        <v>330.14,568.25</v>
      </c>
    </row>
    <row r="150" spans="1:14" ht="12.75">
      <c r="A150" s="3">
        <v>276</v>
      </c>
      <c r="B150" s="18">
        <f t="shared" si="12"/>
        <v>381.3625243514857</v>
      </c>
      <c r="C150" s="18">
        <f t="shared" si="13"/>
        <v>391.6522677252881</v>
      </c>
      <c r="D150" s="18">
        <f t="shared" si="15"/>
        <v>513.5888840924189</v>
      </c>
      <c r="E150" s="18">
        <f t="shared" si="14"/>
        <v>332.23793138191684</v>
      </c>
      <c r="F150" s="18">
        <f t="shared" si="16"/>
        <v>764.8954782589071</v>
      </c>
      <c r="G150" s="19">
        <f t="shared" si="17"/>
        <v>1838036.196975385</v>
      </c>
      <c r="H150" s="20">
        <f t="shared" si="18"/>
        <v>1613.6546020030116</v>
      </c>
      <c r="I150" s="20">
        <f t="shared" si="19"/>
        <v>1139.0518111458616</v>
      </c>
      <c r="J150" s="20">
        <f t="shared" si="20"/>
        <v>18380.36196975385</v>
      </c>
      <c r="K150" s="3"/>
      <c r="L150" s="40" t="str">
        <f t="shared" si="21"/>
        <v>391.65,569.53</v>
      </c>
      <c r="M150" s="42" t="str">
        <f t="shared" si="22"/>
        <v>513.59,569.53</v>
      </c>
      <c r="N150" s="43" t="str">
        <f t="shared" si="23"/>
        <v>332.24,569.53</v>
      </c>
    </row>
    <row r="151" spans="1:14" ht="12.75">
      <c r="A151" s="3">
        <v>275</v>
      </c>
      <c r="B151" s="18">
        <f t="shared" si="12"/>
        <v>378.8988611246772</v>
      </c>
      <c r="C151" s="18">
        <f t="shared" si="13"/>
        <v>394.1159309520966</v>
      </c>
      <c r="D151" s="18">
        <f t="shared" si="15"/>
        <v>516.8195817078955</v>
      </c>
      <c r="E151" s="18">
        <f t="shared" si="14"/>
        <v>334.3278525736172</v>
      </c>
      <c r="F151" s="18">
        <f t="shared" si="16"/>
        <v>766.7453066512875</v>
      </c>
      <c r="G151" s="19">
        <f t="shared" si="17"/>
        <v>1846937.1853952631</v>
      </c>
      <c r="H151" s="20">
        <f t="shared" si="18"/>
        <v>1617.834444386412</v>
      </c>
      <c r="I151" s="20">
        <f t="shared" si="19"/>
        <v>1141.6107450325312</v>
      </c>
      <c r="J151" s="20">
        <f t="shared" si="20"/>
        <v>18469.37185395263</v>
      </c>
      <c r="K151" s="3"/>
      <c r="L151" s="40" t="str">
        <f t="shared" si="21"/>
        <v>394.12,570.81</v>
      </c>
      <c r="M151" s="42" t="str">
        <f t="shared" si="22"/>
        <v>516.82,570.81</v>
      </c>
      <c r="N151" s="43" t="str">
        <f t="shared" si="23"/>
        <v>334.33,570.81</v>
      </c>
    </row>
    <row r="152" spans="1:14" ht="12.75">
      <c r="A152" s="3">
        <v>274</v>
      </c>
      <c r="B152" s="18">
        <f t="shared" si="12"/>
        <v>376.4444877077592</v>
      </c>
      <c r="C152" s="18">
        <f t="shared" si="13"/>
        <v>396.5703043690146</v>
      </c>
      <c r="D152" s="18">
        <f t="shared" si="15"/>
        <v>520.038097233574</v>
      </c>
      <c r="E152" s="18">
        <f t="shared" si="14"/>
        <v>336.4098932358905</v>
      </c>
      <c r="F152" s="18">
        <f t="shared" si="16"/>
        <v>768.5951350436678</v>
      </c>
      <c r="G152" s="19">
        <f t="shared" si="17"/>
        <v>1855859.6740275426</v>
      </c>
      <c r="H152" s="20">
        <f t="shared" si="18"/>
        <v>1621.9985257109588</v>
      </c>
      <c r="I152" s="20">
        <f t="shared" si="19"/>
        <v>1144.1808636750006</v>
      </c>
      <c r="J152" s="20">
        <f t="shared" si="20"/>
        <v>18558.596740275425</v>
      </c>
      <c r="K152" s="3"/>
      <c r="L152" s="40" t="str">
        <f t="shared" si="21"/>
        <v>396.57,572.09</v>
      </c>
      <c r="M152" s="42" t="str">
        <f t="shared" si="22"/>
        <v>520.04,572.09</v>
      </c>
      <c r="N152" s="43" t="str">
        <f t="shared" si="23"/>
        <v>336.41,572.09</v>
      </c>
    </row>
    <row r="153" spans="1:14" ht="12.75">
      <c r="A153" s="3">
        <v>273</v>
      </c>
      <c r="B153" s="18">
        <f t="shared" si="12"/>
        <v>373.99937210105065</v>
      </c>
      <c r="C153" s="18">
        <f t="shared" si="13"/>
        <v>399.01541997572315</v>
      </c>
      <c r="D153" s="18">
        <f t="shared" si="15"/>
        <v>523.2444726318832</v>
      </c>
      <c r="E153" s="18">
        <f t="shared" si="14"/>
        <v>338.4840805140101</v>
      </c>
      <c r="F153" s="18">
        <f t="shared" si="16"/>
        <v>770.4449634360483</v>
      </c>
      <c r="G153" s="19">
        <f t="shared" si="17"/>
        <v>1864803.6628722246</v>
      </c>
      <c r="H153" s="20">
        <f t="shared" si="18"/>
        <v>1626.146900267198</v>
      </c>
      <c r="I153" s="20">
        <f t="shared" si="19"/>
        <v>1146.7621175957795</v>
      </c>
      <c r="J153" s="20">
        <f t="shared" si="20"/>
        <v>18648.03662872225</v>
      </c>
      <c r="K153" s="3"/>
      <c r="L153" s="40" t="str">
        <f t="shared" si="21"/>
        <v>399.02,573.38</v>
      </c>
      <c r="M153" s="42" t="str">
        <f t="shared" si="22"/>
        <v>523.24,573.38</v>
      </c>
      <c r="N153" s="43" t="str">
        <f t="shared" si="23"/>
        <v>338.48,573.38</v>
      </c>
    </row>
    <row r="154" spans="1:14" ht="12.75">
      <c r="A154" s="3">
        <v>272</v>
      </c>
      <c r="B154" s="18">
        <f t="shared" si="12"/>
        <v>371.56348258720834</v>
      </c>
      <c r="C154" s="18">
        <f t="shared" si="13"/>
        <v>401.45130948956546</v>
      </c>
      <c r="D154" s="18">
        <f t="shared" si="15"/>
        <v>526.4387494950118</v>
      </c>
      <c r="E154" s="18">
        <f t="shared" si="14"/>
        <v>340.55044131374257</v>
      </c>
      <c r="F154" s="18">
        <f t="shared" si="16"/>
        <v>772.2947918284287</v>
      </c>
      <c r="G154" s="19">
        <f t="shared" si="17"/>
        <v>1873769.151929308</v>
      </c>
      <c r="H154" s="20">
        <f t="shared" si="18"/>
        <v>1630.279621866663</v>
      </c>
      <c r="I154" s="20">
        <f t="shared" si="19"/>
        <v>1149.3544584602305</v>
      </c>
      <c r="J154" s="20">
        <f t="shared" si="20"/>
        <v>18737.69151929308</v>
      </c>
      <c r="K154" s="3"/>
      <c r="L154" s="40" t="str">
        <f t="shared" si="21"/>
        <v>401.45,574.68</v>
      </c>
      <c r="M154" s="42" t="str">
        <f t="shared" si="22"/>
        <v>526.44,574.68</v>
      </c>
      <c r="N154" s="43" t="str">
        <f t="shared" si="23"/>
        <v>340.55,574.68</v>
      </c>
    </row>
    <row r="155" spans="1:14" ht="12.75">
      <c r="A155" s="3">
        <v>271</v>
      </c>
      <c r="B155" s="18">
        <f aca="true" t="shared" si="24" ref="B155:B218">$I$13*LN(($I$13+SQRT(($I$13*$I$13)-(F155*F155)))/F155)-SQRT(($I$13*$I$13)-(F155*F155))</f>
        <v>369.1367877290037</v>
      </c>
      <c r="C155" s="18">
        <f aca="true" t="shared" si="25" ref="C155:C218">$I$16-B155</f>
        <v>403.8780043477701</v>
      </c>
      <c r="D155" s="18">
        <f t="shared" si="15"/>
        <v>529.6209690478227</v>
      </c>
      <c r="E155" s="18">
        <f aca="true" t="shared" si="26" ref="E155:E218">($H$426-$H$27)/2/$I$16*C155</f>
        <v>342.6090023032338</v>
      </c>
      <c r="F155" s="18">
        <f t="shared" si="16"/>
        <v>774.1446202208092</v>
      </c>
      <c r="G155" s="19">
        <f t="shared" si="17"/>
        <v>1882756.1411987934</v>
      </c>
      <c r="H155" s="20">
        <f t="shared" si="18"/>
        <v>1634.3967438456455</v>
      </c>
      <c r="I155" s="20">
        <f t="shared" si="19"/>
        <v>1151.9578390548993</v>
      </c>
      <c r="J155" s="20">
        <f t="shared" si="20"/>
        <v>18827.561411987936</v>
      </c>
      <c r="K155" s="3"/>
      <c r="L155" s="40" t="str">
        <f t="shared" si="21"/>
        <v>403.88,575.98</v>
      </c>
      <c r="M155" s="42" t="str">
        <f t="shared" si="22"/>
        <v>529.62,575.98</v>
      </c>
      <c r="N155" s="43" t="str">
        <f t="shared" si="23"/>
        <v>342.61,575.98</v>
      </c>
    </row>
    <row r="156" spans="1:14" ht="12.75">
      <c r="A156" s="3">
        <v>270</v>
      </c>
      <c r="B156" s="18">
        <f t="shared" si="24"/>
        <v>366.7192563671415</v>
      </c>
      <c r="C156" s="18">
        <f t="shared" si="25"/>
        <v>406.2955357096323</v>
      </c>
      <c r="D156" s="18">
        <f aca="true" t="shared" si="27" ref="D156:D219">C156*$I$18/100</f>
        <v>532.7911721507143</v>
      </c>
      <c r="E156" s="18">
        <f t="shared" si="26"/>
        <v>344.6597899148592</v>
      </c>
      <c r="F156" s="18">
        <f aca="true" t="shared" si="28" ref="F156:F219">$I$13-($I$13-$I$12)/400*A156</f>
        <v>775.9944486131895</v>
      </c>
      <c r="G156" s="19">
        <f aca="true" t="shared" si="29" ref="G156:G219">F156^2*PI()</f>
        <v>1891764.63068068</v>
      </c>
      <c r="H156" s="20">
        <f aca="true" t="shared" si="30" ref="H156:H219">2*(TAN($I$17*PI()/180)*C156+$H$27/2)</f>
        <v>1638.4983190688963</v>
      </c>
      <c r="I156" s="20">
        <f aca="true" t="shared" si="31" ref="I156:I219">G156/H156</f>
        <v>1154.5722132664173</v>
      </c>
      <c r="J156" s="20">
        <f aca="true" t="shared" si="32" ref="J156:J219">I156*H156/100</f>
        <v>18917.6463068068</v>
      </c>
      <c r="K156" s="3"/>
      <c r="L156" s="40" t="str">
        <f aca="true" t="shared" si="33" ref="L156:L219">CONCATENATE((SUBSTITUTE(TEXT(C156,"#.##0,00"),",",".")),",",(SUBSTITUTE(TEXT(I156/2,"#.##0,00"),",",".")))</f>
        <v>406.30,577.29</v>
      </c>
      <c r="M156" s="42" t="str">
        <f aca="true" t="shared" si="34" ref="M156:M219">CONCATENATE((SUBSTITUTE(TEXT(D156,"#.##0,00"),",",".")),",",(SUBSTITUTE(TEXT(I156/2,"#.##0,00"),",",".")))</f>
        <v>532.79,577.29</v>
      </c>
      <c r="N156" s="43" t="str">
        <f aca="true" t="shared" si="35" ref="N156:N219">CONCATENATE((SUBSTITUTE(TEXT(E156,"#.##0,00"),",",".")),",",(SUBSTITUTE(TEXT(I156/2,"#.##0,00"),",",".")))</f>
        <v>344.66,577.29</v>
      </c>
    </row>
    <row r="157" spans="1:14" ht="12.75">
      <c r="A157" s="3">
        <v>269</v>
      </c>
      <c r="B157" s="18">
        <f t="shared" si="24"/>
        <v>364.31085761810846</v>
      </c>
      <c r="C157" s="18">
        <f t="shared" si="25"/>
        <v>408.70393445866534</v>
      </c>
      <c r="D157" s="18">
        <f t="shared" si="27"/>
        <v>535.9493993024412</v>
      </c>
      <c r="E157" s="18">
        <f t="shared" si="26"/>
        <v>346.7028303470488</v>
      </c>
      <c r="F157" s="18">
        <f t="shared" si="28"/>
        <v>777.8442770055699</v>
      </c>
      <c r="G157" s="19">
        <f t="shared" si="29"/>
        <v>1900794.620374968</v>
      </c>
      <c r="H157" s="20">
        <f t="shared" si="30"/>
        <v>1642.5843999332756</v>
      </c>
      <c r="I157" s="20">
        <f t="shared" si="31"/>
        <v>1157.1975360609667</v>
      </c>
      <c r="J157" s="20">
        <f t="shared" si="32"/>
        <v>19007.94620374968</v>
      </c>
      <c r="K157" s="3"/>
      <c r="L157" s="40" t="str">
        <f t="shared" si="33"/>
        <v>408.70,578.60</v>
      </c>
      <c r="M157" s="42" t="str">
        <f t="shared" si="34"/>
        <v>535.95,578.60</v>
      </c>
      <c r="N157" s="43" t="str">
        <f t="shared" si="35"/>
        <v>346.70,578.60</v>
      </c>
    </row>
    <row r="158" spans="1:14" ht="12.75">
      <c r="A158" s="3">
        <v>268</v>
      </c>
      <c r="B158" s="18">
        <f t="shared" si="24"/>
        <v>361.9115608720509</v>
      </c>
      <c r="C158" s="18">
        <f t="shared" si="25"/>
        <v>411.1032312047229</v>
      </c>
      <c r="D158" s="18">
        <f t="shared" si="27"/>
        <v>539.0956906428978</v>
      </c>
      <c r="E158" s="18">
        <f t="shared" si="26"/>
        <v>348.7381495660879</v>
      </c>
      <c r="F158" s="18">
        <f t="shared" si="28"/>
        <v>779.6941053979504</v>
      </c>
      <c r="G158" s="19">
        <f t="shared" si="29"/>
        <v>1909846.1102816586</v>
      </c>
      <c r="H158" s="20">
        <f t="shared" si="30"/>
        <v>1646.6550383713538</v>
      </c>
      <c r="I158" s="20">
        <f t="shared" si="31"/>
        <v>1159.8337634642758</v>
      </c>
      <c r="J158" s="20">
        <f t="shared" si="32"/>
        <v>19098.46110281659</v>
      </c>
      <c r="K158" s="3"/>
      <c r="L158" s="40" t="str">
        <f t="shared" si="33"/>
        <v>411.10,579.92</v>
      </c>
      <c r="M158" s="42" t="str">
        <f t="shared" si="34"/>
        <v>539.10,579.92</v>
      </c>
      <c r="N158" s="43" t="str">
        <f t="shared" si="35"/>
        <v>348.74,579.92</v>
      </c>
    </row>
    <row r="159" spans="1:14" ht="12.75">
      <c r="A159" s="3">
        <v>267</v>
      </c>
      <c r="B159" s="18">
        <f t="shared" si="24"/>
        <v>359.5213357906873</v>
      </c>
      <c r="C159" s="18">
        <f t="shared" si="25"/>
        <v>413.4934562860865</v>
      </c>
      <c r="D159" s="18">
        <f t="shared" si="27"/>
        <v>542.2300859558552</v>
      </c>
      <c r="E159" s="18">
        <f t="shared" si="26"/>
        <v>350.76577330788746</v>
      </c>
      <c r="F159" s="18">
        <f t="shared" si="28"/>
        <v>781.5439337903308</v>
      </c>
      <c r="G159" s="19">
        <f t="shared" si="29"/>
        <v>1918919.1004007508</v>
      </c>
      <c r="H159" s="20">
        <f t="shared" si="30"/>
        <v>1650.7102858549529</v>
      </c>
      <c r="I159" s="20">
        <f t="shared" si="31"/>
        <v>1162.4808525421433</v>
      </c>
      <c r="J159" s="20">
        <f t="shared" si="32"/>
        <v>19189.19100400751</v>
      </c>
      <c r="K159" s="3"/>
      <c r="L159" s="40" t="str">
        <f t="shared" si="33"/>
        <v>413.49,581.24</v>
      </c>
      <c r="M159" s="42" t="str">
        <f t="shared" si="34"/>
        <v>542.23,581.24</v>
      </c>
      <c r="N159" s="43" t="str">
        <f t="shared" si="35"/>
        <v>350.77,581.24</v>
      </c>
    </row>
    <row r="160" spans="1:14" ht="12.75">
      <c r="A160" s="3">
        <v>266</v>
      </c>
      <c r="B160" s="18">
        <f t="shared" si="24"/>
        <v>357.1401523052501</v>
      </c>
      <c r="C160" s="18">
        <f t="shared" si="25"/>
        <v>415.8746397715237</v>
      </c>
      <c r="D160" s="18">
        <f t="shared" si="27"/>
        <v>545.35262467166</v>
      </c>
      <c r="E160" s="18">
        <f t="shared" si="26"/>
        <v>352.7857270797301</v>
      </c>
      <c r="F160" s="18">
        <f t="shared" si="28"/>
        <v>783.3937621827113</v>
      </c>
      <c r="G160" s="19">
        <f t="shared" si="29"/>
        <v>1928013.5907322445</v>
      </c>
      <c r="H160" s="20">
        <f t="shared" si="30"/>
        <v>1654.7501933986382</v>
      </c>
      <c r="I160" s="20">
        <f t="shared" si="31"/>
        <v>1165.1387613814743</v>
      </c>
      <c r="J160" s="20">
        <f t="shared" si="32"/>
        <v>19280.135907322445</v>
      </c>
      <c r="K160" s="3"/>
      <c r="L160" s="40" t="str">
        <f t="shared" si="33"/>
        <v>415.87,582.57</v>
      </c>
      <c r="M160" s="42" t="str">
        <f t="shared" si="34"/>
        <v>545.35,582.57</v>
      </c>
      <c r="N160" s="43" t="str">
        <f t="shared" si="35"/>
        <v>352.79,582.57</v>
      </c>
    </row>
    <row r="161" spans="1:14" ht="12.75">
      <c r="A161" s="3">
        <v>265</v>
      </c>
      <c r="B161" s="18">
        <f t="shared" si="24"/>
        <v>354.76798061445913</v>
      </c>
      <c r="C161" s="18">
        <f t="shared" si="25"/>
        <v>418.24681146231467</v>
      </c>
      <c r="D161" s="18">
        <f t="shared" si="27"/>
        <v>548.4633458698927</v>
      </c>
      <c r="E161" s="18">
        <f t="shared" si="26"/>
        <v>354.79803616198967</v>
      </c>
      <c r="F161" s="18">
        <f t="shared" si="28"/>
        <v>785.2435905750916</v>
      </c>
      <c r="G161" s="19">
        <f t="shared" si="29"/>
        <v>1937129.5812761397</v>
      </c>
      <c r="H161" s="20">
        <f t="shared" si="30"/>
        <v>1658.774811563157</v>
      </c>
      <c r="I161" s="20">
        <f t="shared" si="31"/>
        <v>1167.8074490718082</v>
      </c>
      <c r="J161" s="20">
        <f t="shared" si="32"/>
        <v>19371.295812761397</v>
      </c>
      <c r="K161" s="3"/>
      <c r="L161" s="40" t="str">
        <f t="shared" si="33"/>
        <v>418.25,583.90</v>
      </c>
      <c r="M161" s="42" t="str">
        <f t="shared" si="34"/>
        <v>548.46,583.90</v>
      </c>
      <c r="N161" s="43" t="str">
        <f t="shared" si="35"/>
        <v>354.80,583.90</v>
      </c>
    </row>
    <row r="162" spans="1:14" ht="12.75">
      <c r="A162" s="3">
        <v>264</v>
      </c>
      <c r="B162" s="18">
        <f t="shared" si="24"/>
        <v>352.4047911825238</v>
      </c>
      <c r="C162" s="18">
        <f t="shared" si="25"/>
        <v>420.61000089425</v>
      </c>
      <c r="D162" s="18">
        <f t="shared" si="27"/>
        <v>551.5622882819866</v>
      </c>
      <c r="E162" s="18">
        <f t="shared" si="26"/>
        <v>356.80272560982536</v>
      </c>
      <c r="F162" s="18">
        <f t="shared" si="28"/>
        <v>787.093418967472</v>
      </c>
      <c r="G162" s="19">
        <f t="shared" si="29"/>
        <v>1946267.0720324363</v>
      </c>
      <c r="H162" s="20">
        <f t="shared" si="30"/>
        <v>1662.7841904588286</v>
      </c>
      <c r="I162" s="20">
        <f t="shared" si="31"/>
        <v>1170.4868756873275</v>
      </c>
      <c r="J162" s="20">
        <f t="shared" si="32"/>
        <v>19462.670720324364</v>
      </c>
      <c r="K162" s="3"/>
      <c r="L162" s="40" t="str">
        <f t="shared" si="33"/>
        <v>420.61,585.24</v>
      </c>
      <c r="M162" s="42" t="str">
        <f t="shared" si="34"/>
        <v>551.56,585.24</v>
      </c>
      <c r="N162" s="43" t="str">
        <f t="shared" si="35"/>
        <v>356.80,585.24</v>
      </c>
    </row>
    <row r="163" spans="1:14" ht="12.75">
      <c r="A163" s="3">
        <v>263</v>
      </c>
      <c r="B163" s="18">
        <f t="shared" si="24"/>
        <v>350.0505547371781</v>
      </c>
      <c r="C163" s="18">
        <f t="shared" si="25"/>
        <v>422.9642373395957</v>
      </c>
      <c r="D163" s="18">
        <f t="shared" si="27"/>
        <v>554.6494902938052</v>
      </c>
      <c r="E163" s="18">
        <f t="shared" si="26"/>
        <v>358.79982025484907</v>
      </c>
      <c r="F163" s="18">
        <f t="shared" si="28"/>
        <v>788.9432473598524</v>
      </c>
      <c r="G163" s="19">
        <f t="shared" si="29"/>
        <v>1955426.0630011354</v>
      </c>
      <c r="H163" s="20">
        <f t="shared" si="30"/>
        <v>1666.778379748876</v>
      </c>
      <c r="I163" s="20">
        <f t="shared" si="31"/>
        <v>1173.1770022693408</v>
      </c>
      <c r="J163" s="20">
        <f t="shared" si="32"/>
        <v>19554.260630011355</v>
      </c>
      <c r="K163" s="3"/>
      <c r="L163" s="40" t="str">
        <f t="shared" si="33"/>
        <v>422.96,586.59</v>
      </c>
      <c r="M163" s="42" t="str">
        <f t="shared" si="34"/>
        <v>554.65,586.59</v>
      </c>
      <c r="N163" s="43" t="str">
        <f t="shared" si="35"/>
        <v>358.80,586.59</v>
      </c>
    </row>
    <row r="164" spans="1:14" ht="12.75">
      <c r="A164" s="3">
        <v>262</v>
      </c>
      <c r="B164" s="18">
        <f t="shared" si="24"/>
        <v>347.70524226774455</v>
      </c>
      <c r="C164" s="18">
        <f t="shared" si="25"/>
        <v>425.30954980902925</v>
      </c>
      <c r="D164" s="18">
        <f t="shared" si="27"/>
        <v>557.7249899481805</v>
      </c>
      <c r="E164" s="18">
        <f t="shared" si="26"/>
        <v>360.7893447067676</v>
      </c>
      <c r="F164" s="18">
        <f t="shared" si="28"/>
        <v>790.7930757522329</v>
      </c>
      <c r="G164" s="19">
        <f t="shared" si="29"/>
        <v>1964606.5541822359</v>
      </c>
      <c r="H164" s="20">
        <f t="shared" si="30"/>
        <v>1670.7574286527133</v>
      </c>
      <c r="I164" s="20">
        <f t="shared" si="31"/>
        <v>1175.8777908092143</v>
      </c>
      <c r="J164" s="20">
        <f t="shared" si="32"/>
        <v>19646.06554182236</v>
      </c>
      <c r="K164" s="3"/>
      <c r="L164" s="40" t="str">
        <f t="shared" si="33"/>
        <v>425.31,587.94</v>
      </c>
      <c r="M164" s="42" t="str">
        <f t="shared" si="34"/>
        <v>557.72,587.94</v>
      </c>
      <c r="N164" s="43" t="str">
        <f t="shared" si="35"/>
        <v>360.79,587.94</v>
      </c>
    </row>
    <row r="165" spans="1:14" ht="12.75">
      <c r="A165" s="3">
        <v>261</v>
      </c>
      <c r="B165" s="18">
        <f t="shared" si="24"/>
        <v>345.36882502322555</v>
      </c>
      <c r="C165" s="18">
        <f t="shared" si="25"/>
        <v>427.64596705354825</v>
      </c>
      <c r="D165" s="18">
        <f t="shared" si="27"/>
        <v>560.7888249474162</v>
      </c>
      <c r="E165" s="18">
        <f t="shared" si="26"/>
        <v>362.77132335500187</v>
      </c>
      <c r="F165" s="18">
        <f t="shared" si="28"/>
        <v>792.6429041446132</v>
      </c>
      <c r="G165" s="19">
        <f t="shared" si="29"/>
        <v>1973808.5455757375</v>
      </c>
      <c r="H165" s="20">
        <f t="shared" si="30"/>
        <v>1674.7213859491817</v>
      </c>
      <c r="I165" s="20">
        <f t="shared" si="31"/>
        <v>1178.5892042317487</v>
      </c>
      <c r="J165" s="20">
        <f t="shared" si="32"/>
        <v>19738.085455757373</v>
      </c>
      <c r="K165" s="3"/>
      <c r="L165" s="40" t="str">
        <f t="shared" si="33"/>
        <v>427.65,589.29</v>
      </c>
      <c r="M165" s="42" t="str">
        <f t="shared" si="34"/>
        <v>560.79,589.29</v>
      </c>
      <c r="N165" s="43" t="str">
        <f t="shared" si="35"/>
        <v>362.77,589.29</v>
      </c>
    </row>
    <row r="166" spans="1:14" ht="12.75">
      <c r="A166" s="3">
        <v>260</v>
      </c>
      <c r="B166" s="18">
        <f t="shared" si="24"/>
        <v>343.04127451042814</v>
      </c>
      <c r="C166" s="18">
        <f t="shared" si="25"/>
        <v>429.97351756634566</v>
      </c>
      <c r="D166" s="18">
        <f t="shared" si="27"/>
        <v>563.8410326557471</v>
      </c>
      <c r="E166" s="18">
        <f t="shared" si="26"/>
        <v>364.7457803702773</v>
      </c>
      <c r="F166" s="18">
        <f t="shared" si="28"/>
        <v>794.4927325369936</v>
      </c>
      <c r="G166" s="19">
        <f t="shared" si="29"/>
        <v>1983032.0371816414</v>
      </c>
      <c r="H166" s="20">
        <f t="shared" si="30"/>
        <v>1678.6702999797326</v>
      </c>
      <c r="I166" s="20">
        <f t="shared" si="31"/>
        <v>1181.3112063789915</v>
      </c>
      <c r="J166" s="20">
        <f t="shared" si="32"/>
        <v>19830.320371816415</v>
      </c>
      <c r="K166" s="3"/>
      <c r="L166" s="40" t="str">
        <f t="shared" si="33"/>
        <v>429.97,590.66</v>
      </c>
      <c r="M166" s="42" t="str">
        <f t="shared" si="34"/>
        <v>563.84,590.66</v>
      </c>
      <c r="N166" s="43" t="str">
        <f t="shared" si="35"/>
        <v>364.75,590.66</v>
      </c>
    </row>
    <row r="167" spans="1:14" ht="12.75">
      <c r="A167" s="3">
        <v>259</v>
      </c>
      <c r="B167" s="18">
        <f t="shared" si="24"/>
        <v>340.72256249211216</v>
      </c>
      <c r="C167" s="18">
        <f t="shared" si="25"/>
        <v>432.29222958466164</v>
      </c>
      <c r="D167" s="18">
        <f t="shared" si="27"/>
        <v>566.8816501017665</v>
      </c>
      <c r="E167" s="18">
        <f t="shared" si="26"/>
        <v>366.71273970619524</v>
      </c>
      <c r="F167" s="18">
        <f t="shared" si="28"/>
        <v>796.342560929374</v>
      </c>
      <c r="G167" s="19">
        <f t="shared" si="29"/>
        <v>1992277.028999947</v>
      </c>
      <c r="H167" s="20">
        <f t="shared" si="30"/>
        <v>1682.6042186515683</v>
      </c>
      <c r="I167" s="20">
        <f t="shared" si="31"/>
        <v>1184.043761994457</v>
      </c>
      <c r="J167" s="20">
        <f t="shared" si="32"/>
        <v>19922.77028999947</v>
      </c>
      <c r="K167" s="3"/>
      <c r="L167" s="40" t="str">
        <f t="shared" si="33"/>
        <v>432.29,592.02</v>
      </c>
      <c r="M167" s="42" t="str">
        <f t="shared" si="34"/>
        <v>566.88,592.02</v>
      </c>
      <c r="N167" s="43" t="str">
        <f t="shared" si="35"/>
        <v>366.71,592.02</v>
      </c>
    </row>
    <row r="168" spans="1:14" ht="12.75">
      <c r="A168" s="3">
        <v>258</v>
      </c>
      <c r="B168" s="18">
        <f t="shared" si="24"/>
        <v>338.4126609851735</v>
      </c>
      <c r="C168" s="18">
        <f t="shared" si="25"/>
        <v>434.6021310916003</v>
      </c>
      <c r="D168" s="18">
        <f t="shared" si="27"/>
        <v>569.9107139808096</v>
      </c>
      <c r="E168" s="18">
        <f t="shared" si="26"/>
        <v>368.6722251007738</v>
      </c>
      <c r="F168" s="18">
        <f t="shared" si="28"/>
        <v>798.1923893217545</v>
      </c>
      <c r="G168" s="19">
        <f t="shared" si="29"/>
        <v>2001543.5210306544</v>
      </c>
      <c r="H168" s="20">
        <f t="shared" si="30"/>
        <v>1686.5231894407257</v>
      </c>
      <c r="I168" s="20">
        <f t="shared" si="31"/>
        <v>1186.7868367077679</v>
      </c>
      <c r="J168" s="20">
        <f t="shared" si="32"/>
        <v>20015.435210306543</v>
      </c>
      <c r="K168" s="3"/>
      <c r="L168" s="40" t="str">
        <f t="shared" si="33"/>
        <v>434.60,593.39</v>
      </c>
      <c r="M168" s="42" t="str">
        <f t="shared" si="34"/>
        <v>569.91,593.39</v>
      </c>
      <c r="N168" s="43" t="str">
        <f t="shared" si="35"/>
        <v>368.67,593.39</v>
      </c>
    </row>
    <row r="169" spans="1:14" ht="12.75">
      <c r="A169" s="3">
        <v>257</v>
      </c>
      <c r="B169" s="18">
        <f t="shared" si="24"/>
        <v>336.11154225885025</v>
      </c>
      <c r="C169" s="18">
        <f t="shared" si="25"/>
        <v>436.90324981792355</v>
      </c>
      <c r="D169" s="18">
        <f t="shared" si="27"/>
        <v>572.9282606573056</v>
      </c>
      <c r="E169" s="18">
        <f t="shared" si="26"/>
        <v>370.6242600779696</v>
      </c>
      <c r="F169" s="18">
        <f t="shared" si="28"/>
        <v>800.042217714135</v>
      </c>
      <c r="G169" s="19">
        <f t="shared" si="29"/>
        <v>2010831.5132737637</v>
      </c>
      <c r="H169" s="20">
        <f t="shared" si="30"/>
        <v>1690.4272593951173</v>
      </c>
      <c r="I169" s="20">
        <f t="shared" si="31"/>
        <v>1189.5403970196837</v>
      </c>
      <c r="J169" s="20">
        <f t="shared" si="32"/>
        <v>20108.315132737636</v>
      </c>
      <c r="K169" s="3"/>
      <c r="L169" s="40" t="str">
        <f t="shared" si="33"/>
        <v>436.90,594.77</v>
      </c>
      <c r="M169" s="42" t="str">
        <f t="shared" si="34"/>
        <v>572.93,594.77</v>
      </c>
      <c r="N169" s="43" t="str">
        <f t="shared" si="35"/>
        <v>370.62,594.77</v>
      </c>
    </row>
    <row r="170" spans="1:14" ht="12.75">
      <c r="A170" s="3">
        <v>256</v>
      </c>
      <c r="B170" s="18">
        <f t="shared" si="24"/>
        <v>333.8191788329609</v>
      </c>
      <c r="C170" s="18">
        <f t="shared" si="25"/>
        <v>439.1956132438129</v>
      </c>
      <c r="D170" s="18">
        <f t="shared" si="27"/>
        <v>575.9343261670873</v>
      </c>
      <c r="E170" s="18">
        <f t="shared" si="26"/>
        <v>372.5688679491725</v>
      </c>
      <c r="F170" s="18">
        <f t="shared" si="28"/>
        <v>801.8920461065153</v>
      </c>
      <c r="G170" s="19">
        <f t="shared" si="29"/>
        <v>2020141.0057292741</v>
      </c>
      <c r="H170" s="20">
        <f t="shared" si="30"/>
        <v>1694.316475137523</v>
      </c>
      <c r="I170" s="20">
        <f t="shared" si="31"/>
        <v>1192.30441028752</v>
      </c>
      <c r="J170" s="20">
        <f t="shared" si="32"/>
        <v>20201.410057292742</v>
      </c>
      <c r="K170" s="3"/>
      <c r="L170" s="40" t="str">
        <f t="shared" si="33"/>
        <v>439.20,596.15</v>
      </c>
      <c r="M170" s="42" t="str">
        <f t="shared" si="34"/>
        <v>575.93,596.15</v>
      </c>
      <c r="N170" s="43" t="str">
        <f t="shared" si="35"/>
        <v>372.57,596.15</v>
      </c>
    </row>
    <row r="171" spans="1:14" ht="12.75">
      <c r="A171" s="3">
        <v>255</v>
      </c>
      <c r="B171" s="18">
        <f t="shared" si="24"/>
        <v>331.53554347616694</v>
      </c>
      <c r="C171" s="18">
        <f t="shared" si="25"/>
        <v>441.47924860060687</v>
      </c>
      <c r="D171" s="18">
        <f t="shared" si="27"/>
        <v>578.9289462196704</v>
      </c>
      <c r="E171" s="18">
        <f t="shared" si="26"/>
        <v>374.50607181467905</v>
      </c>
      <c r="F171" s="18">
        <f t="shared" si="28"/>
        <v>803.7418744988956</v>
      </c>
      <c r="G171" s="19">
        <f t="shared" si="29"/>
        <v>2029471.998397186</v>
      </c>
      <c r="H171" s="20">
        <f t="shared" si="30"/>
        <v>1698.190882868536</v>
      </c>
      <c r="I171" s="20">
        <f t="shared" si="31"/>
        <v>1195.0788447109428</v>
      </c>
      <c r="J171" s="20">
        <f t="shared" si="32"/>
        <v>20294.71998397186</v>
      </c>
      <c r="K171" s="3"/>
      <c r="L171" s="40" t="str">
        <f t="shared" si="33"/>
        <v>441.48,597.54</v>
      </c>
      <c r="M171" s="42" t="str">
        <f t="shared" si="34"/>
        <v>578.93,597.54</v>
      </c>
      <c r="N171" s="43" t="str">
        <f t="shared" si="35"/>
        <v>374.51,597.54</v>
      </c>
    </row>
    <row r="172" spans="1:14" ht="12.75">
      <c r="A172" s="3">
        <v>254</v>
      </c>
      <c r="B172" s="18">
        <f t="shared" si="24"/>
        <v>329.2606092042656</v>
      </c>
      <c r="C172" s="18">
        <f t="shared" si="25"/>
        <v>443.7541828725082</v>
      </c>
      <c r="D172" s="18">
        <f t="shared" si="27"/>
        <v>581.9121562004918</v>
      </c>
      <c r="E172" s="18">
        <f t="shared" si="26"/>
        <v>376.4358945651411</v>
      </c>
      <c r="F172" s="18">
        <f t="shared" si="28"/>
        <v>805.5917028912761</v>
      </c>
      <c r="G172" s="19">
        <f t="shared" si="29"/>
        <v>2038824.4912775003</v>
      </c>
      <c r="H172" s="20">
        <f t="shared" si="30"/>
        <v>1702.0505283694602</v>
      </c>
      <c r="I172" s="20">
        <f t="shared" si="31"/>
        <v>1197.8636693181281</v>
      </c>
      <c r="J172" s="20">
        <f t="shared" si="32"/>
        <v>20388.244912775004</v>
      </c>
      <c r="K172" s="3"/>
      <c r="L172" s="40" t="str">
        <f t="shared" si="33"/>
        <v>443.75,598.93</v>
      </c>
      <c r="M172" s="42" t="str">
        <f t="shared" si="34"/>
        <v>581.91,598.93</v>
      </c>
      <c r="N172" s="43" t="str">
        <f t="shared" si="35"/>
        <v>376.44,598.93</v>
      </c>
    </row>
    <row r="173" spans="1:14" ht="12.75">
      <c r="A173" s="3">
        <v>253</v>
      </c>
      <c r="B173" s="18">
        <f t="shared" si="24"/>
        <v>326.9943492785113</v>
      </c>
      <c r="C173" s="18">
        <f t="shared" si="25"/>
        <v>446.0204427982625</v>
      </c>
      <c r="D173" s="18">
        <f t="shared" si="27"/>
        <v>584.8839911731106</v>
      </c>
      <c r="E173" s="18">
        <f t="shared" si="26"/>
        <v>378.35835888298965</v>
      </c>
      <c r="F173" s="18">
        <f t="shared" si="28"/>
        <v>807.4415312836566</v>
      </c>
      <c r="G173" s="19">
        <f t="shared" si="29"/>
        <v>2048198.4843702163</v>
      </c>
      <c r="H173" s="20">
        <f t="shared" si="30"/>
        <v>1705.8954570051574</v>
      </c>
      <c r="I173" s="20">
        <f t="shared" si="31"/>
        <v>1200.6588539522818</v>
      </c>
      <c r="J173" s="20">
        <f t="shared" si="32"/>
        <v>20481.98484370216</v>
      </c>
      <c r="K173" s="3"/>
      <c r="L173" s="40" t="str">
        <f t="shared" si="33"/>
        <v>446.02,600.33</v>
      </c>
      <c r="M173" s="42" t="str">
        <f t="shared" si="34"/>
        <v>584.88,600.33</v>
      </c>
      <c r="N173" s="43" t="str">
        <f t="shared" si="35"/>
        <v>378.36,600.33</v>
      </c>
    </row>
    <row r="174" spans="1:14" ht="12.75">
      <c r="A174" s="3">
        <v>252</v>
      </c>
      <c r="B174" s="18">
        <f t="shared" si="24"/>
        <v>324.7367372039588</v>
      </c>
      <c r="C174" s="18">
        <f t="shared" si="25"/>
        <v>448.278054872815</v>
      </c>
      <c r="D174" s="18">
        <f t="shared" si="27"/>
        <v>587.8444858813815</v>
      </c>
      <c r="E174" s="18">
        <f t="shared" si="26"/>
        <v>380.2734872438403</v>
      </c>
      <c r="F174" s="18">
        <f t="shared" si="28"/>
        <v>809.291359676037</v>
      </c>
      <c r="G174" s="19">
        <f t="shared" si="29"/>
        <v>2057593.977675334</v>
      </c>
      <c r="H174" s="20">
        <f t="shared" si="30"/>
        <v>1709.7257137268584</v>
      </c>
      <c r="I174" s="20">
        <f t="shared" si="31"/>
        <v>1203.464369258501</v>
      </c>
      <c r="J174" s="20">
        <f t="shared" si="32"/>
        <v>20575.93977675334</v>
      </c>
      <c r="K174" s="3"/>
      <c r="L174" s="40" t="str">
        <f t="shared" si="33"/>
        <v>448.28,601.73</v>
      </c>
      <c r="M174" s="42" t="str">
        <f t="shared" si="34"/>
        <v>587.84,601.73</v>
      </c>
      <c r="N174" s="43" t="str">
        <f t="shared" si="35"/>
        <v>380.27,601.73</v>
      </c>
    </row>
    <row r="175" spans="1:14" ht="12.75">
      <c r="A175" s="3">
        <v>251</v>
      </c>
      <c r="B175" s="18">
        <f t="shared" si="24"/>
        <v>322.4877467278394</v>
      </c>
      <c r="C175" s="18">
        <f t="shared" si="25"/>
        <v>450.5270453489344</v>
      </c>
      <c r="D175" s="18">
        <f t="shared" si="27"/>
        <v>590.7936747515831</v>
      </c>
      <c r="E175" s="18">
        <f t="shared" si="26"/>
        <v>382.1813019178706</v>
      </c>
      <c r="F175" s="18">
        <f t="shared" si="28"/>
        <v>811.1411880684174</v>
      </c>
      <c r="G175" s="19">
        <f t="shared" si="29"/>
        <v>2067010.9711928528</v>
      </c>
      <c r="H175" s="20">
        <f t="shared" si="30"/>
        <v>1713.541343074919</v>
      </c>
      <c r="I175" s="20">
        <f t="shared" si="31"/>
        <v>1206.2801866709788</v>
      </c>
      <c r="J175" s="20">
        <f t="shared" si="32"/>
        <v>20670.10971192853</v>
      </c>
      <c r="K175" s="3"/>
      <c r="L175" s="40" t="str">
        <f t="shared" si="33"/>
        <v>450.53,603.14</v>
      </c>
      <c r="M175" s="42" t="str">
        <f t="shared" si="34"/>
        <v>590.79,603.14</v>
      </c>
      <c r="N175" s="43" t="str">
        <f t="shared" si="35"/>
        <v>382.18,603.14</v>
      </c>
    </row>
    <row r="176" spans="1:14" ht="12.75">
      <c r="A176" s="3">
        <v>250</v>
      </c>
      <c r="B176" s="18">
        <f t="shared" si="24"/>
        <v>320.2473518379604</v>
      </c>
      <c r="C176" s="18">
        <f t="shared" si="25"/>
        <v>452.7674402388134</v>
      </c>
      <c r="D176" s="18">
        <f t="shared" si="27"/>
        <v>593.7315918945177</v>
      </c>
      <c r="E176" s="18">
        <f t="shared" si="26"/>
        <v>384.0818249711779</v>
      </c>
      <c r="F176" s="18">
        <f t="shared" si="28"/>
        <v>812.9910164607977</v>
      </c>
      <c r="G176" s="19">
        <f t="shared" si="29"/>
        <v>2076449.4649227732</v>
      </c>
      <c r="H176" s="20">
        <f t="shared" si="30"/>
        <v>1717.3423891815337</v>
      </c>
      <c r="I176" s="20">
        <f t="shared" si="31"/>
        <v>1209.1062784005383</v>
      </c>
      <c r="J176" s="20">
        <f t="shared" si="32"/>
        <v>20764.49464922773</v>
      </c>
      <c r="K176" s="3"/>
      <c r="L176" s="40" t="str">
        <f t="shared" si="33"/>
        <v>452.77,604.55</v>
      </c>
      <c r="M176" s="42" t="str">
        <f t="shared" si="34"/>
        <v>593.73,604.55</v>
      </c>
      <c r="N176" s="43" t="str">
        <f t="shared" si="35"/>
        <v>384.08,604.55</v>
      </c>
    </row>
    <row r="177" spans="1:14" ht="12.75">
      <c r="A177" s="3">
        <v>249</v>
      </c>
      <c r="B177" s="18">
        <f t="shared" si="24"/>
        <v>318.01552676112954</v>
      </c>
      <c r="C177" s="18">
        <f t="shared" si="25"/>
        <v>454.99926531564427</v>
      </c>
      <c r="D177" s="18">
        <f t="shared" si="27"/>
        <v>596.6582711075768</v>
      </c>
      <c r="E177" s="18">
        <f t="shared" si="26"/>
        <v>385.97507826711615</v>
      </c>
      <c r="F177" s="18">
        <f t="shared" si="28"/>
        <v>814.8408448531782</v>
      </c>
      <c r="G177" s="19">
        <f t="shared" si="29"/>
        <v>2085909.458865096</v>
      </c>
      <c r="H177" s="20">
        <f t="shared" si="30"/>
        <v>1721.1288957734102</v>
      </c>
      <c r="I177" s="20">
        <f t="shared" si="31"/>
        <v>1211.9426174224839</v>
      </c>
      <c r="J177" s="20">
        <f t="shared" si="32"/>
        <v>20859.09458865096</v>
      </c>
      <c r="K177" s="3"/>
      <c r="L177" s="40" t="str">
        <f t="shared" si="33"/>
        <v>455.00,605.97</v>
      </c>
      <c r="M177" s="42" t="str">
        <f t="shared" si="34"/>
        <v>596.66,605.97</v>
      </c>
      <c r="N177" s="43" t="str">
        <f t="shared" si="35"/>
        <v>385.98,605.97</v>
      </c>
    </row>
    <row r="178" spans="1:14" ht="12.75">
      <c r="A178" s="3">
        <v>248</v>
      </c>
      <c r="B178" s="18">
        <f t="shared" si="24"/>
        <v>315.7922459616135</v>
      </c>
      <c r="C178" s="18">
        <f t="shared" si="25"/>
        <v>457.2225461151603</v>
      </c>
      <c r="D178" s="18">
        <f t="shared" si="27"/>
        <v>599.5737458767627</v>
      </c>
      <c r="E178" s="18">
        <f t="shared" si="26"/>
        <v>387.86108346760295</v>
      </c>
      <c r="F178" s="18">
        <f t="shared" si="28"/>
        <v>816.6906732455586</v>
      </c>
      <c r="G178" s="19">
        <f t="shared" si="29"/>
        <v>2095390.9530198209</v>
      </c>
      <c r="H178" s="20">
        <f t="shared" si="30"/>
        <v>1724.9009061743839</v>
      </c>
      <c r="I178" s="20">
        <f t="shared" si="31"/>
        <v>1214.7891774647726</v>
      </c>
      <c r="J178" s="20">
        <f t="shared" si="32"/>
        <v>20953.909530198205</v>
      </c>
      <c r="K178" s="3"/>
      <c r="L178" s="40" t="str">
        <f t="shared" si="33"/>
        <v>457.22,607.39</v>
      </c>
      <c r="M178" s="42" t="str">
        <f t="shared" si="34"/>
        <v>599.57,607.39</v>
      </c>
      <c r="N178" s="43" t="str">
        <f t="shared" si="35"/>
        <v>387.86,607.39</v>
      </c>
    </row>
    <row r="179" spans="1:14" ht="12.75">
      <c r="A179" s="3">
        <v>247</v>
      </c>
      <c r="B179" s="18">
        <f t="shared" si="24"/>
        <v>313.57748413961065</v>
      </c>
      <c r="C179" s="18">
        <f t="shared" si="25"/>
        <v>459.43730793716315</v>
      </c>
      <c r="D179" s="18">
        <f t="shared" si="27"/>
        <v>602.4780493786916</v>
      </c>
      <c r="E179" s="18">
        <f t="shared" si="26"/>
        <v>389.7398620344157</v>
      </c>
      <c r="F179" s="18">
        <f t="shared" si="28"/>
        <v>818.540501637939</v>
      </c>
      <c r="G179" s="19">
        <f t="shared" si="29"/>
        <v>2104893.9473869465</v>
      </c>
      <c r="H179" s="20">
        <f t="shared" si="30"/>
        <v>1728.6584633080092</v>
      </c>
      <c r="I179" s="20">
        <f t="shared" si="31"/>
        <v>1217.6459329964825</v>
      </c>
      <c r="J179" s="20">
        <f t="shared" si="32"/>
        <v>21048.939473869465</v>
      </c>
      <c r="K179" s="3"/>
      <c r="L179" s="40" t="str">
        <f t="shared" si="33"/>
        <v>459.44,608.82</v>
      </c>
      <c r="M179" s="42" t="str">
        <f t="shared" si="34"/>
        <v>602.48,608.82</v>
      </c>
      <c r="N179" s="43" t="str">
        <f t="shared" si="35"/>
        <v>389.74,608.82</v>
      </c>
    </row>
    <row r="180" spans="1:14" ht="12.75">
      <c r="A180" s="3">
        <v>246</v>
      </c>
      <c r="B180" s="18">
        <f t="shared" si="24"/>
        <v>311.37121622975917</v>
      </c>
      <c r="C180" s="18">
        <f t="shared" si="25"/>
        <v>461.64357584701463</v>
      </c>
      <c r="D180" s="18">
        <f t="shared" si="27"/>
        <v>605.3712144825492</v>
      </c>
      <c r="E180" s="18">
        <f t="shared" si="26"/>
        <v>391.6114352304568</v>
      </c>
      <c r="F180" s="18">
        <f t="shared" si="28"/>
        <v>820.3903300303193</v>
      </c>
      <c r="G180" s="19">
        <f t="shared" si="29"/>
        <v>2114418.4419664736</v>
      </c>
      <c r="H180" s="20">
        <f t="shared" si="30"/>
        <v>1732.4016097000915</v>
      </c>
      <c r="I180" s="20">
        <f t="shared" si="31"/>
        <v>1220.5128592165854</v>
      </c>
      <c r="J180" s="20">
        <f t="shared" si="32"/>
        <v>21144.184419664736</v>
      </c>
      <c r="K180" s="3"/>
      <c r="L180" s="40" t="str">
        <f t="shared" si="33"/>
        <v>461.64,610.26</v>
      </c>
      <c r="M180" s="42" t="str">
        <f t="shared" si="34"/>
        <v>605.37,610.26</v>
      </c>
      <c r="N180" s="43" t="str">
        <f t="shared" si="35"/>
        <v>391.61,610.26</v>
      </c>
    </row>
    <row r="181" spans="1:14" ht="12.75">
      <c r="A181" s="3">
        <v>245</v>
      </c>
      <c r="B181" s="18">
        <f t="shared" si="24"/>
        <v>309.1734173996674</v>
      </c>
      <c r="C181" s="18">
        <f t="shared" si="25"/>
        <v>463.8413746771064</v>
      </c>
      <c r="D181" s="18">
        <f t="shared" si="27"/>
        <v>608.2532737520189</v>
      </c>
      <c r="E181" s="18">
        <f t="shared" si="26"/>
        <v>393.4758241210005</v>
      </c>
      <c r="F181" s="18">
        <f t="shared" si="28"/>
        <v>822.2401584226998</v>
      </c>
      <c r="G181" s="19">
        <f t="shared" si="29"/>
        <v>2123964.436758403</v>
      </c>
      <c r="H181" s="20">
        <f t="shared" si="30"/>
        <v>1736.1303874811788</v>
      </c>
      <c r="I181" s="20">
        <f t="shared" si="31"/>
        <v>1223.3899320430096</v>
      </c>
      <c r="J181" s="20">
        <f t="shared" si="32"/>
        <v>21239.64436758403</v>
      </c>
      <c r="K181" s="3"/>
      <c r="L181" s="40" t="str">
        <f t="shared" si="33"/>
        <v>463.84,611.69</v>
      </c>
      <c r="M181" s="42" t="str">
        <f t="shared" si="34"/>
        <v>608.25,611.69</v>
      </c>
      <c r="N181" s="43" t="str">
        <f t="shared" si="35"/>
        <v>393.48,611.69</v>
      </c>
    </row>
    <row r="182" spans="1:14" ht="12.75">
      <c r="A182" s="3">
        <v>244</v>
      </c>
      <c r="B182" s="18">
        <f t="shared" si="24"/>
        <v>306.98406304847003</v>
      </c>
      <c r="C182" s="18">
        <f t="shared" si="25"/>
        <v>466.03072902830377</v>
      </c>
      <c r="D182" s="18">
        <f t="shared" si="27"/>
        <v>611.1242594471739</v>
      </c>
      <c r="E182" s="18">
        <f t="shared" si="26"/>
        <v>395.33304957491777</v>
      </c>
      <c r="F182" s="18">
        <f t="shared" si="28"/>
        <v>824.0899868150802</v>
      </c>
      <c r="G182" s="19">
        <f t="shared" si="29"/>
        <v>2133531.931762735</v>
      </c>
      <c r="H182" s="20">
        <f t="shared" si="30"/>
        <v>1739.8448383890136</v>
      </c>
      <c r="I182" s="20">
        <f t="shared" si="31"/>
        <v>1226.277128101981</v>
      </c>
      <c r="J182" s="20">
        <f t="shared" si="32"/>
        <v>21335.31931762735</v>
      </c>
      <c r="K182" s="3"/>
      <c r="L182" s="40" t="str">
        <f t="shared" si="33"/>
        <v>466.03,613.14</v>
      </c>
      <c r="M182" s="42" t="str">
        <f t="shared" si="34"/>
        <v>611.12,613.14</v>
      </c>
      <c r="N182" s="43" t="str">
        <f t="shared" si="35"/>
        <v>395.33,613.14</v>
      </c>
    </row>
    <row r="183" spans="1:14" ht="12.75">
      <c r="A183" s="3">
        <v>243</v>
      </c>
      <c r="B183" s="18">
        <f t="shared" si="24"/>
        <v>304.80312880540794</v>
      </c>
      <c r="C183" s="18">
        <f t="shared" si="25"/>
        <v>468.21166327136586</v>
      </c>
      <c r="D183" s="18">
        <f t="shared" si="27"/>
        <v>613.9842035263408</v>
      </c>
      <c r="E183" s="18">
        <f t="shared" si="26"/>
        <v>397.1831322658807</v>
      </c>
      <c r="F183" s="18">
        <f t="shared" si="28"/>
        <v>825.9398152074607</v>
      </c>
      <c r="G183" s="19">
        <f t="shared" si="29"/>
        <v>2143120.9269794673</v>
      </c>
      <c r="H183" s="20">
        <f t="shared" si="30"/>
        <v>1743.5450037709393</v>
      </c>
      <c r="I183" s="20">
        <f t="shared" si="31"/>
        <v>1229.1744247176443</v>
      </c>
      <c r="J183" s="20">
        <f t="shared" si="32"/>
        <v>21431.209269794672</v>
      </c>
      <c r="K183" s="3"/>
      <c r="L183" s="40" t="str">
        <f t="shared" si="33"/>
        <v>468.21,614.59</v>
      </c>
      <c r="M183" s="42" t="str">
        <f t="shared" si="34"/>
        <v>613.98,614.59</v>
      </c>
      <c r="N183" s="43" t="str">
        <f t="shared" si="35"/>
        <v>397.18,614.59</v>
      </c>
    </row>
    <row r="184" spans="1:14" ht="12.75">
      <c r="A184" s="3">
        <v>242</v>
      </c>
      <c r="B184" s="18">
        <f t="shared" si="24"/>
        <v>302.63059052843585</v>
      </c>
      <c r="C184" s="18">
        <f t="shared" si="25"/>
        <v>470.38420154833796</v>
      </c>
      <c r="D184" s="18">
        <f t="shared" si="27"/>
        <v>616.8331376479243</v>
      </c>
      <c r="E184" s="18">
        <f t="shared" si="26"/>
        <v>399.026092673544</v>
      </c>
      <c r="F184" s="18">
        <f t="shared" si="28"/>
        <v>827.789643599841</v>
      </c>
      <c r="G184" s="19">
        <f t="shared" si="29"/>
        <v>2152731.4224086017</v>
      </c>
      <c r="H184" s="20">
        <f t="shared" si="30"/>
        <v>1747.2309245862657</v>
      </c>
      <c r="I184" s="20">
        <f t="shared" si="31"/>
        <v>1232.0817999019541</v>
      </c>
      <c r="J184" s="20">
        <f t="shared" si="32"/>
        <v>21527.314224086018</v>
      </c>
      <c r="K184" s="3"/>
      <c r="L184" s="40" t="str">
        <f t="shared" si="33"/>
        <v>470.38,616.04</v>
      </c>
      <c r="M184" s="42" t="str">
        <f t="shared" si="34"/>
        <v>616.83,616.04</v>
      </c>
      <c r="N184" s="43" t="str">
        <f t="shared" si="35"/>
        <v>399.03,616.04</v>
      </c>
    </row>
    <row r="185" spans="1:14" ht="12.75">
      <c r="A185" s="3">
        <v>241</v>
      </c>
      <c r="B185" s="18">
        <f t="shared" si="24"/>
        <v>300.46642430285294</v>
      </c>
      <c r="C185" s="18">
        <f t="shared" si="25"/>
        <v>472.54836777392086</v>
      </c>
      <c r="D185" s="18">
        <f t="shared" si="27"/>
        <v>619.671093172204</v>
      </c>
      <c r="E185" s="18">
        <f t="shared" si="26"/>
        <v>400.8619510847063</v>
      </c>
      <c r="F185" s="18">
        <f t="shared" si="28"/>
        <v>829.6394719922214</v>
      </c>
      <c r="G185" s="19">
        <f t="shared" si="29"/>
        <v>2162363.418050138</v>
      </c>
      <c r="H185" s="20">
        <f t="shared" si="30"/>
        <v>1750.9026414085906</v>
      </c>
      <c r="I185" s="20">
        <f t="shared" si="31"/>
        <v>1234.9992323448262</v>
      </c>
      <c r="J185" s="20">
        <f t="shared" si="32"/>
        <v>21623.63418050138</v>
      </c>
      <c r="K185" s="3"/>
      <c r="L185" s="40" t="str">
        <f t="shared" si="33"/>
        <v>472.55,617.50</v>
      </c>
      <c r="M185" s="42" t="str">
        <f t="shared" si="34"/>
        <v>619.67,617.50</v>
      </c>
      <c r="N185" s="43" t="str">
        <f t="shared" si="35"/>
        <v>400.86,617.50</v>
      </c>
    </row>
    <row r="186" spans="1:14" ht="12.75">
      <c r="A186" s="3">
        <v>240</v>
      </c>
      <c r="B186" s="18">
        <f t="shared" si="24"/>
        <v>298.31060643996045</v>
      </c>
      <c r="C186" s="18">
        <f t="shared" si="25"/>
        <v>474.70418563681335</v>
      </c>
      <c r="D186" s="18">
        <f t="shared" si="27"/>
        <v>622.4981011630937</v>
      </c>
      <c r="E186" s="18">
        <f t="shared" si="26"/>
        <v>402.6907275944493</v>
      </c>
      <c r="F186" s="18">
        <f t="shared" si="28"/>
        <v>831.4893003846018</v>
      </c>
      <c r="G186" s="19">
        <f t="shared" si="29"/>
        <v>2172016.9139040755</v>
      </c>
      <c r="H186" s="20">
        <f t="shared" si="30"/>
        <v>1754.5601944280766</v>
      </c>
      <c r="I186" s="20">
        <f t="shared" si="31"/>
        <v>1237.9267014045504</v>
      </c>
      <c r="J186" s="20">
        <f t="shared" si="32"/>
        <v>21720.169139040754</v>
      </c>
      <c r="K186" s="3"/>
      <c r="L186" s="40" t="str">
        <f t="shared" si="33"/>
        <v>474.70,618.96</v>
      </c>
      <c r="M186" s="42" t="str">
        <f t="shared" si="34"/>
        <v>622.50,618.96</v>
      </c>
      <c r="N186" s="43" t="str">
        <f t="shared" si="35"/>
        <v>402.69,618.96</v>
      </c>
    </row>
    <row r="187" spans="1:14" ht="12.75">
      <c r="A187" s="3">
        <v>239</v>
      </c>
      <c r="B187" s="18">
        <f t="shared" si="24"/>
        <v>296.16311347574106</v>
      </c>
      <c r="C187" s="18">
        <f t="shared" si="25"/>
        <v>476.85167860103275</v>
      </c>
      <c r="D187" s="18">
        <f t="shared" si="27"/>
        <v>625.3141923898739</v>
      </c>
      <c r="E187" s="18">
        <f t="shared" si="26"/>
        <v>404.5124421072577</v>
      </c>
      <c r="F187" s="18">
        <f t="shared" si="28"/>
        <v>833.3391287769823</v>
      </c>
      <c r="G187" s="19">
        <f t="shared" si="29"/>
        <v>2181691.9099704153</v>
      </c>
      <c r="H187" s="20">
        <f t="shared" si="30"/>
        <v>1758.2036234536934</v>
      </c>
      <c r="I187" s="20">
        <f t="shared" si="31"/>
        <v>1240.8641870984493</v>
      </c>
      <c r="J187" s="20">
        <f t="shared" si="32"/>
        <v>21816.91909970415</v>
      </c>
      <c r="K187" s="3"/>
      <c r="L187" s="40" t="str">
        <f t="shared" si="33"/>
        <v>476.85,620.43</v>
      </c>
      <c r="M187" s="42" t="str">
        <f t="shared" si="34"/>
        <v>625.31,620.43</v>
      </c>
      <c r="N187" s="43" t="str">
        <f t="shared" si="35"/>
        <v>404.51,620.43</v>
      </c>
    </row>
    <row r="188" spans="1:14" ht="12.75">
      <c r="A188" s="3">
        <v>238</v>
      </c>
      <c r="B188" s="18">
        <f t="shared" si="24"/>
        <v>294.02392216956457</v>
      </c>
      <c r="C188" s="18">
        <f t="shared" si="25"/>
        <v>478.99086990720923</v>
      </c>
      <c r="D188" s="18">
        <f t="shared" si="27"/>
        <v>628.1193973288889</v>
      </c>
      <c r="E188" s="18">
        <f t="shared" si="26"/>
        <v>406.32711433811727</v>
      </c>
      <c r="F188" s="18">
        <f t="shared" si="28"/>
        <v>835.1889571693628</v>
      </c>
      <c r="G188" s="19">
        <f t="shared" si="29"/>
        <v>2191388.406249157</v>
      </c>
      <c r="H188" s="20">
        <f t="shared" si="30"/>
        <v>1761.8329679154126</v>
      </c>
      <c r="I188" s="20">
        <f t="shared" si="31"/>
        <v>1243.8116700937837</v>
      </c>
      <c r="J188" s="20">
        <f t="shared" si="32"/>
        <v>21913.884062491572</v>
      </c>
      <c r="K188" s="3"/>
      <c r="L188" s="40" t="str">
        <f t="shared" si="33"/>
        <v>478.99,621.91</v>
      </c>
      <c r="M188" s="42" t="str">
        <f t="shared" si="34"/>
        <v>628.12,621.91</v>
      </c>
      <c r="N188" s="43" t="str">
        <f t="shared" si="35"/>
        <v>406.33,621.91</v>
      </c>
    </row>
    <row r="189" spans="1:14" ht="12.75">
      <c r="A189" s="3">
        <v>237</v>
      </c>
      <c r="B189" s="18">
        <f t="shared" si="24"/>
        <v>291.8930095029183</v>
      </c>
      <c r="C189" s="18">
        <f t="shared" si="25"/>
        <v>481.1217825738555</v>
      </c>
      <c r="D189" s="18">
        <f t="shared" si="27"/>
        <v>630.9137461652115</v>
      </c>
      <c r="E189" s="18">
        <f t="shared" si="26"/>
        <v>408.1347638135919</v>
      </c>
      <c r="F189" s="18">
        <f t="shared" si="28"/>
        <v>837.0387855617431</v>
      </c>
      <c r="G189" s="19">
        <f t="shared" si="29"/>
        <v>2201106.4027402997</v>
      </c>
      <c r="H189" s="20">
        <f t="shared" si="30"/>
        <v>1765.4482668663618</v>
      </c>
      <c r="I189" s="20">
        <f t="shared" si="31"/>
        <v>1246.7691316988987</v>
      </c>
      <c r="J189" s="20">
        <f t="shared" si="32"/>
        <v>22011.064027402997</v>
      </c>
      <c r="K189" s="3"/>
      <c r="L189" s="40" t="str">
        <f t="shared" si="33"/>
        <v>481.12,623.38</v>
      </c>
      <c r="M189" s="42" t="str">
        <f t="shared" si="34"/>
        <v>630.91,623.38</v>
      </c>
      <c r="N189" s="43" t="str">
        <f t="shared" si="35"/>
        <v>408.13,623.38</v>
      </c>
    </row>
    <row r="190" spans="1:14" ht="12.75">
      <c r="A190" s="3">
        <v>236</v>
      </c>
      <c r="B190" s="18">
        <f t="shared" si="24"/>
        <v>289.7703526781597</v>
      </c>
      <c r="C190" s="18">
        <f t="shared" si="25"/>
        <v>483.2444393986141</v>
      </c>
      <c r="D190" s="18">
        <f t="shared" si="27"/>
        <v>633.6972687942789</v>
      </c>
      <c r="E190" s="18">
        <f t="shared" si="26"/>
        <v>409.93540987288185</v>
      </c>
      <c r="F190" s="18">
        <f t="shared" si="28"/>
        <v>838.8886139541235</v>
      </c>
      <c r="G190" s="19">
        <f t="shared" si="29"/>
        <v>2210845.8994438443</v>
      </c>
      <c r="H190" s="20">
        <f t="shared" si="30"/>
        <v>1769.0495589849415</v>
      </c>
      <c r="I190" s="20">
        <f t="shared" si="31"/>
        <v>1249.736553854602</v>
      </c>
      <c r="J190" s="20">
        <f t="shared" si="32"/>
        <v>22108.458994438442</v>
      </c>
      <c r="K190" s="3"/>
      <c r="L190" s="40" t="str">
        <f t="shared" si="33"/>
        <v>483.24,624.87</v>
      </c>
      <c r="M190" s="42" t="str">
        <f t="shared" si="34"/>
        <v>633.70,624.87</v>
      </c>
      <c r="N190" s="43" t="str">
        <f t="shared" si="35"/>
        <v>409.94,624.87</v>
      </c>
    </row>
    <row r="191" spans="1:14" ht="12.75">
      <c r="A191" s="3">
        <v>235</v>
      </c>
      <c r="B191" s="18">
        <f t="shared" si="24"/>
        <v>287.6559291172964</v>
      </c>
      <c r="C191" s="18">
        <f t="shared" si="25"/>
        <v>485.3588629594774</v>
      </c>
      <c r="D191" s="18">
        <f t="shared" si="27"/>
        <v>636.4699948234927</v>
      </c>
      <c r="E191" s="18">
        <f t="shared" si="26"/>
        <v>411.72907166885835</v>
      </c>
      <c r="F191" s="18">
        <f t="shared" si="28"/>
        <v>840.7384423465039</v>
      </c>
      <c r="G191" s="19">
        <f t="shared" si="29"/>
        <v>2220606.896359791</v>
      </c>
      <c r="H191" s="20">
        <f t="shared" si="30"/>
        <v>1772.6368825768945</v>
      </c>
      <c r="I191" s="20">
        <f t="shared" si="31"/>
        <v>1252.713919125771</v>
      </c>
      <c r="J191" s="20">
        <f t="shared" si="32"/>
        <v>22206.06896359791</v>
      </c>
      <c r="K191" s="3"/>
      <c r="L191" s="40" t="str">
        <f t="shared" si="33"/>
        <v>485.36,626.36</v>
      </c>
      <c r="M191" s="42" t="str">
        <f t="shared" si="34"/>
        <v>636.47,626.36</v>
      </c>
      <c r="N191" s="43" t="str">
        <f t="shared" si="35"/>
        <v>411.73,626.36</v>
      </c>
    </row>
    <row r="192" spans="1:14" ht="12.75">
      <c r="A192" s="3">
        <v>234</v>
      </c>
      <c r="B192" s="18">
        <f t="shared" si="24"/>
        <v>285.54971646078604</v>
      </c>
      <c r="C192" s="18">
        <f t="shared" si="25"/>
        <v>487.46507561598776</v>
      </c>
      <c r="D192" s="18">
        <f t="shared" si="27"/>
        <v>639.2319535737921</v>
      </c>
      <c r="E192" s="18">
        <f t="shared" si="26"/>
        <v>413.515768169082</v>
      </c>
      <c r="F192" s="18">
        <f t="shared" si="28"/>
        <v>842.5882707388844</v>
      </c>
      <c r="G192" s="19">
        <f t="shared" si="29"/>
        <v>2230389.393488139</v>
      </c>
      <c r="H192" s="20">
        <f t="shared" si="30"/>
        <v>1776.210275577342</v>
      </c>
      <c r="I192" s="20">
        <f t="shared" si="31"/>
        <v>1255.701210693182</v>
      </c>
      <c r="J192" s="20">
        <f t="shared" si="32"/>
        <v>22303.893934881387</v>
      </c>
      <c r="K192" s="3"/>
      <c r="L192" s="40" t="str">
        <f t="shared" si="33"/>
        <v>487.47,627.85</v>
      </c>
      <c r="M192" s="42" t="str">
        <f t="shared" si="34"/>
        <v>639.23,627.85</v>
      </c>
      <c r="N192" s="43" t="str">
        <f t="shared" si="35"/>
        <v>413.52,627.85</v>
      </c>
    </row>
    <row r="193" spans="1:14" ht="12.75">
      <c r="A193" s="3">
        <v>233</v>
      </c>
      <c r="B193" s="18">
        <f t="shared" si="24"/>
        <v>283.45169256636416</v>
      </c>
      <c r="C193" s="18">
        <f t="shared" si="25"/>
        <v>489.56309951040964</v>
      </c>
      <c r="D193" s="18">
        <f t="shared" si="27"/>
        <v>641.9831740811917</v>
      </c>
      <c r="E193" s="18">
        <f t="shared" si="26"/>
        <v>415.2955181567968</v>
      </c>
      <c r="F193" s="18">
        <f t="shared" si="28"/>
        <v>844.4380991312647</v>
      </c>
      <c r="G193" s="19">
        <f t="shared" si="29"/>
        <v>2240193.3908288884</v>
      </c>
      <c r="H193" s="20">
        <f t="shared" si="30"/>
        <v>1779.7697755527715</v>
      </c>
      <c r="I193" s="20">
        <f t="shared" si="31"/>
        <v>1258.6984123455607</v>
      </c>
      <c r="J193" s="20">
        <f t="shared" si="32"/>
        <v>22401.933908288884</v>
      </c>
      <c r="K193" s="3"/>
      <c r="L193" s="40" t="str">
        <f t="shared" si="33"/>
        <v>489.56,629.35</v>
      </c>
      <c r="M193" s="42" t="str">
        <f t="shared" si="34"/>
        <v>641.98,629.35</v>
      </c>
      <c r="N193" s="43" t="str">
        <f t="shared" si="35"/>
        <v>415.30,629.35</v>
      </c>
    </row>
    <row r="194" spans="1:14" ht="12.75">
      <c r="A194" s="3">
        <v>232</v>
      </c>
      <c r="B194" s="18">
        <f t="shared" si="24"/>
        <v>281.36183550789144</v>
      </c>
      <c r="C194" s="18">
        <f t="shared" si="25"/>
        <v>491.65295656888236</v>
      </c>
      <c r="D194" s="18">
        <f t="shared" si="27"/>
        <v>644.7236850982924</v>
      </c>
      <c r="E194" s="18">
        <f t="shared" si="26"/>
        <v>417.0683402319083</v>
      </c>
      <c r="F194" s="18">
        <f t="shared" si="28"/>
        <v>846.2879275236452</v>
      </c>
      <c r="G194" s="19">
        <f t="shared" si="29"/>
        <v>2250018.8883820404</v>
      </c>
      <c r="H194" s="20">
        <f t="shared" si="30"/>
        <v>1783.3154197029944</v>
      </c>
      <c r="I194" s="20">
        <f t="shared" si="31"/>
        <v>1261.7055084718406</v>
      </c>
      <c r="J194" s="20">
        <f t="shared" si="32"/>
        <v>22500.188883820403</v>
      </c>
      <c r="K194" s="3"/>
      <c r="L194" s="40" t="str">
        <f t="shared" si="33"/>
        <v>491.65,630.85</v>
      </c>
      <c r="M194" s="42" t="str">
        <f t="shared" si="34"/>
        <v>644.72,630.85</v>
      </c>
      <c r="N194" s="43" t="str">
        <f t="shared" si="35"/>
        <v>417.07,630.85</v>
      </c>
    </row>
    <row r="195" spans="1:14" ht="12.75">
      <c r="A195" s="3">
        <v>231</v>
      </c>
      <c r="B195" s="18">
        <f t="shared" si="24"/>
        <v>279.2801235742302</v>
      </c>
      <c r="C195" s="18">
        <f t="shared" si="25"/>
        <v>493.7346685025436</v>
      </c>
      <c r="D195" s="18">
        <f t="shared" si="27"/>
        <v>647.4535150957556</v>
      </c>
      <c r="E195" s="18">
        <f t="shared" si="26"/>
        <v>418.8342528119365</v>
      </c>
      <c r="F195" s="18">
        <f t="shared" si="28"/>
        <v>848.1377559160255</v>
      </c>
      <c r="G195" s="19">
        <f t="shared" si="29"/>
        <v>2259865.886147593</v>
      </c>
      <c r="H195" s="20">
        <f t="shared" si="30"/>
        <v>1786.847244863051</v>
      </c>
      <c r="I195" s="20">
        <f t="shared" si="31"/>
        <v>1264.722484053636</v>
      </c>
      <c r="J195" s="20">
        <f t="shared" si="32"/>
        <v>22598.65886147593</v>
      </c>
      <c r="K195" s="3"/>
      <c r="L195" s="40" t="str">
        <f t="shared" si="33"/>
        <v>493.73,632.36</v>
      </c>
      <c r="M195" s="42" t="str">
        <f t="shared" si="34"/>
        <v>647.45,632.36</v>
      </c>
      <c r="N195" s="43" t="str">
        <f t="shared" si="35"/>
        <v>418.83,632.36</v>
      </c>
    </row>
    <row r="196" spans="1:14" ht="12.75">
      <c r="A196" s="3">
        <v>230</v>
      </c>
      <c r="B196" s="18">
        <f t="shared" si="24"/>
        <v>277.2065352681375</v>
      </c>
      <c r="C196" s="18">
        <f t="shared" si="25"/>
        <v>495.8082568086363</v>
      </c>
      <c r="D196" s="18">
        <f t="shared" si="27"/>
        <v>650.1726922637537</v>
      </c>
      <c r="E196" s="18">
        <f t="shared" si="26"/>
        <v>420.5932741329549</v>
      </c>
      <c r="F196" s="18">
        <f t="shared" si="28"/>
        <v>849.987584308406</v>
      </c>
      <c r="G196" s="19">
        <f t="shared" si="29"/>
        <v>2269734.3841255484</v>
      </c>
      <c r="H196" s="20">
        <f t="shared" si="30"/>
        <v>1790.3652875050877</v>
      </c>
      <c r="I196" s="20">
        <f t="shared" si="31"/>
        <v>1267.7493246579147</v>
      </c>
      <c r="J196" s="20">
        <f t="shared" si="32"/>
        <v>22697.343841255482</v>
      </c>
      <c r="K196" s="3"/>
      <c r="L196" s="40" t="str">
        <f t="shared" si="33"/>
        <v>495.81,633.87</v>
      </c>
      <c r="M196" s="42" t="str">
        <f t="shared" si="34"/>
        <v>650.17,633.87</v>
      </c>
      <c r="N196" s="43" t="str">
        <f t="shared" si="35"/>
        <v>420.59,633.87</v>
      </c>
    </row>
    <row r="197" spans="1:14" ht="12.75">
      <c r="A197" s="3">
        <v>229</v>
      </c>
      <c r="B197" s="18">
        <f t="shared" si="24"/>
        <v>275.14104930518886</v>
      </c>
      <c r="C197" s="18">
        <f t="shared" si="25"/>
        <v>497.87374277158494</v>
      </c>
      <c r="D197" s="18">
        <f t="shared" si="27"/>
        <v>652.881244513382</v>
      </c>
      <c r="E197" s="18">
        <f t="shared" si="26"/>
        <v>422.3454222505033</v>
      </c>
      <c r="F197" s="18">
        <f t="shared" si="28"/>
        <v>851.8374127007864</v>
      </c>
      <c r="G197" s="19">
        <f t="shared" si="29"/>
        <v>2279624.3823159053</v>
      </c>
      <c r="H197" s="20">
        <f t="shared" si="30"/>
        <v>1793.8695837401847</v>
      </c>
      <c r="I197" s="20">
        <f t="shared" si="31"/>
        <v>1270.7860164298738</v>
      </c>
      <c r="J197" s="20">
        <f t="shared" si="32"/>
        <v>22796.243823159053</v>
      </c>
      <c r="K197" s="3"/>
      <c r="L197" s="40" t="str">
        <f t="shared" si="33"/>
        <v>497.87,635.39</v>
      </c>
      <c r="M197" s="42" t="str">
        <f t="shared" si="34"/>
        <v>652.88,635.39</v>
      </c>
      <c r="N197" s="43" t="str">
        <f t="shared" si="35"/>
        <v>422.35,635.39</v>
      </c>
    </row>
    <row r="198" spans="1:14" ht="12.75">
      <c r="A198" s="3">
        <v>228</v>
      </c>
      <c r="B198" s="18">
        <f t="shared" si="24"/>
        <v>273.0836446127207</v>
      </c>
      <c r="C198" s="18">
        <f t="shared" si="25"/>
        <v>499.9311474640531</v>
      </c>
      <c r="D198" s="18">
        <f t="shared" si="27"/>
        <v>655.5791994780454</v>
      </c>
      <c r="E198" s="18">
        <f t="shared" si="26"/>
        <v>424.09071504048535</v>
      </c>
      <c r="F198" s="18">
        <f t="shared" si="28"/>
        <v>853.6872410931668</v>
      </c>
      <c r="G198" s="19">
        <f t="shared" si="29"/>
        <v>2289535.8807186633</v>
      </c>
      <c r="H198" s="20">
        <f t="shared" si="30"/>
        <v>1797.3601693201485</v>
      </c>
      <c r="I198" s="20">
        <f t="shared" si="31"/>
        <v>1273.832546086008</v>
      </c>
      <c r="J198" s="20">
        <f t="shared" si="32"/>
        <v>22895.358807186632</v>
      </c>
      <c r="K198" s="3"/>
      <c r="L198" s="40" t="str">
        <f t="shared" si="33"/>
        <v>499.93,636.92</v>
      </c>
      <c r="M198" s="42" t="str">
        <f t="shared" si="34"/>
        <v>655.58,636.92</v>
      </c>
      <c r="N198" s="43" t="str">
        <f t="shared" si="35"/>
        <v>424.09,636.92</v>
      </c>
    </row>
    <row r="199" spans="1:14" ht="12.75">
      <c r="A199" s="3">
        <v>227</v>
      </c>
      <c r="B199" s="18">
        <f t="shared" si="24"/>
        <v>271.03430032879623</v>
      </c>
      <c r="C199" s="18">
        <f t="shared" si="25"/>
        <v>501.98049174797757</v>
      </c>
      <c r="D199" s="18">
        <f t="shared" si="27"/>
        <v>658.2665845148155</v>
      </c>
      <c r="E199" s="18">
        <f t="shared" si="26"/>
        <v>425.8291702000454</v>
      </c>
      <c r="F199" s="18">
        <f t="shared" si="28"/>
        <v>855.5370694855471</v>
      </c>
      <c r="G199" s="19">
        <f t="shared" si="29"/>
        <v>2299468.879333823</v>
      </c>
      <c r="H199" s="20">
        <f t="shared" si="30"/>
        <v>1800.8370796392687</v>
      </c>
      <c r="I199" s="20">
        <f t="shared" si="31"/>
        <v>1276.8889009073696</v>
      </c>
      <c r="J199" s="20">
        <f t="shared" si="32"/>
        <v>22994.68879333823</v>
      </c>
      <c r="K199" s="3"/>
      <c r="L199" s="40" t="str">
        <f t="shared" si="33"/>
        <v>501.98,638.44</v>
      </c>
      <c r="M199" s="42" t="str">
        <f t="shared" si="34"/>
        <v>658.27,638.44</v>
      </c>
      <c r="N199" s="43" t="str">
        <f t="shared" si="35"/>
        <v>425.83,638.44</v>
      </c>
    </row>
    <row r="200" spans="1:14" ht="12.75">
      <c r="A200" s="3">
        <v>226</v>
      </c>
      <c r="B200" s="18">
        <f t="shared" si="24"/>
        <v>268.9929958011977</v>
      </c>
      <c r="C200" s="18">
        <f t="shared" si="25"/>
        <v>504.0217962755761</v>
      </c>
      <c r="D200" s="18">
        <f t="shared" si="27"/>
        <v>660.9434267057497</v>
      </c>
      <c r="E200" s="18">
        <f t="shared" si="26"/>
        <v>427.5608052484235</v>
      </c>
      <c r="F200" s="18">
        <f t="shared" si="28"/>
        <v>857.3868978779276</v>
      </c>
      <c r="G200" s="19">
        <f t="shared" si="29"/>
        <v>2309423.3781613847</v>
      </c>
      <c r="H200" s="20">
        <f t="shared" si="30"/>
        <v>1804.300349736025</v>
      </c>
      <c r="I200" s="20">
        <f t="shared" si="31"/>
        <v>1279.9550687330193</v>
      </c>
      <c r="J200" s="20">
        <f t="shared" si="32"/>
        <v>23094.233781613846</v>
      </c>
      <c r="K200" s="3"/>
      <c r="L200" s="40" t="str">
        <f t="shared" si="33"/>
        <v>504.02,639.98</v>
      </c>
      <c r="M200" s="42" t="str">
        <f t="shared" si="34"/>
        <v>660.94,639.98</v>
      </c>
      <c r="N200" s="43" t="str">
        <f t="shared" si="35"/>
        <v>427.56,639.98</v>
      </c>
    </row>
    <row r="201" spans="1:14" ht="12.75">
      <c r="A201" s="3">
        <v>225</v>
      </c>
      <c r="B201" s="18">
        <f t="shared" si="24"/>
        <v>266.9597105864383</v>
      </c>
      <c r="C201" s="18">
        <f t="shared" si="25"/>
        <v>506.0550814903355</v>
      </c>
      <c r="D201" s="18">
        <f t="shared" si="27"/>
        <v>663.6097528591895</v>
      </c>
      <c r="E201" s="18">
        <f t="shared" si="26"/>
        <v>429.2856375277937</v>
      </c>
      <c r="F201" s="18">
        <f t="shared" si="28"/>
        <v>859.236726270308</v>
      </c>
      <c r="G201" s="19">
        <f t="shared" si="29"/>
        <v>2319399.3772013485</v>
      </c>
      <c r="H201" s="20">
        <f t="shared" si="30"/>
        <v>1807.7500142947654</v>
      </c>
      <c r="I201" s="20">
        <f t="shared" si="31"/>
        <v>1283.0310379536556</v>
      </c>
      <c r="J201" s="20">
        <f t="shared" si="32"/>
        <v>23193.993772013484</v>
      </c>
      <c r="K201" s="3"/>
      <c r="L201" s="40" t="str">
        <f t="shared" si="33"/>
        <v>506.06,641.52</v>
      </c>
      <c r="M201" s="42" t="str">
        <f t="shared" si="34"/>
        <v>663.61,641.52</v>
      </c>
      <c r="N201" s="43" t="str">
        <f t="shared" si="35"/>
        <v>429.29,641.52</v>
      </c>
    </row>
    <row r="202" spans="1:14" ht="12.75">
      <c r="A202" s="3">
        <v>224</v>
      </c>
      <c r="B202" s="18">
        <f t="shared" si="24"/>
        <v>264.9344244488001</v>
      </c>
      <c r="C202" s="18">
        <f t="shared" si="25"/>
        <v>508.0803676279737</v>
      </c>
      <c r="D202" s="18">
        <f t="shared" si="27"/>
        <v>666.2655895110203</v>
      </c>
      <c r="E202" s="18">
        <f t="shared" si="26"/>
        <v>431.0036842040799</v>
      </c>
      <c r="F202" s="18">
        <f t="shared" si="28"/>
        <v>861.0865546626885</v>
      </c>
      <c r="G202" s="19">
        <f t="shared" si="29"/>
        <v>2329396.876453714</v>
      </c>
      <c r="H202" s="20">
        <f t="shared" si="30"/>
        <v>1811.1861076473378</v>
      </c>
      <c r="I202" s="20">
        <f t="shared" si="31"/>
        <v>1286.116797505427</v>
      </c>
      <c r="J202" s="20">
        <f t="shared" si="32"/>
        <v>23293.96876453714</v>
      </c>
      <c r="K202" s="3"/>
      <c r="L202" s="40" t="str">
        <f t="shared" si="33"/>
        <v>508.08,643.06</v>
      </c>
      <c r="M202" s="42" t="str">
        <f t="shared" si="34"/>
        <v>666.27,643.06</v>
      </c>
      <c r="N202" s="43" t="str">
        <f t="shared" si="35"/>
        <v>431.00,643.06</v>
      </c>
    </row>
    <row r="203" spans="1:14" ht="12.75">
      <c r="A203" s="3">
        <v>223</v>
      </c>
      <c r="B203" s="18">
        <f t="shared" si="24"/>
        <v>262.9171173593927</v>
      </c>
      <c r="C203" s="18">
        <f t="shared" si="25"/>
        <v>510.0976747173811</v>
      </c>
      <c r="D203" s="18">
        <f t="shared" si="27"/>
        <v>668.9109629259067</v>
      </c>
      <c r="E203" s="18">
        <f t="shared" si="26"/>
        <v>432.71496226775474</v>
      </c>
      <c r="F203" s="18">
        <f t="shared" si="28"/>
        <v>862.9363830550689</v>
      </c>
      <c r="G203" s="19">
        <f t="shared" si="29"/>
        <v>2339415.8759184806</v>
      </c>
      <c r="H203" s="20">
        <f t="shared" si="30"/>
        <v>1814.6086637746876</v>
      </c>
      <c r="I203" s="20">
        <f t="shared" si="31"/>
        <v>1289.2123368639202</v>
      </c>
      <c r="J203" s="20">
        <f t="shared" si="32"/>
        <v>23394.158759184807</v>
      </c>
      <c r="K203" s="3"/>
      <c r="L203" s="40" t="str">
        <f t="shared" si="33"/>
        <v>510.10,644.61</v>
      </c>
      <c r="M203" s="42" t="str">
        <f t="shared" si="34"/>
        <v>668.91,644.61</v>
      </c>
      <c r="N203" s="43" t="str">
        <f t="shared" si="35"/>
        <v>432.71,644.61</v>
      </c>
    </row>
    <row r="204" spans="1:14" ht="12.75">
      <c r="A204" s="3">
        <v>222</v>
      </c>
      <c r="B204" s="18">
        <f t="shared" si="24"/>
        <v>260.90776949523604</v>
      </c>
      <c r="C204" s="18">
        <f t="shared" si="25"/>
        <v>512.1070225815378</v>
      </c>
      <c r="D204" s="18">
        <f t="shared" si="27"/>
        <v>671.5458990984952</v>
      </c>
      <c r="E204" s="18">
        <f t="shared" si="26"/>
        <v>434.4194885346174</v>
      </c>
      <c r="F204" s="18">
        <f t="shared" si="28"/>
        <v>864.7862114474492</v>
      </c>
      <c r="G204" s="19">
        <f t="shared" si="29"/>
        <v>2349456.375595649</v>
      </c>
      <c r="H204" s="20">
        <f t="shared" si="30"/>
        <v>1818.0177163084127</v>
      </c>
      <c r="I204" s="20">
        <f t="shared" si="31"/>
        <v>1292.3176460383193</v>
      </c>
      <c r="J204" s="20">
        <f t="shared" si="32"/>
        <v>23494.56375595649</v>
      </c>
      <c r="K204" s="3"/>
      <c r="L204" s="40" t="str">
        <f t="shared" si="33"/>
        <v>512.11,646.16</v>
      </c>
      <c r="M204" s="42" t="str">
        <f t="shared" si="34"/>
        <v>671.55,646.16</v>
      </c>
      <c r="N204" s="43" t="str">
        <f t="shared" si="35"/>
        <v>434.42,646.16</v>
      </c>
    </row>
    <row r="205" spans="1:14" ht="12.75">
      <c r="A205" s="3">
        <v>221</v>
      </c>
      <c r="B205" s="18">
        <f t="shared" si="24"/>
        <v>258.9063612383661</v>
      </c>
      <c r="C205" s="18">
        <f t="shared" si="25"/>
        <v>514.1084308384077</v>
      </c>
      <c r="D205" s="18">
        <f t="shared" si="27"/>
        <v>674.1704237545866</v>
      </c>
      <c r="E205" s="18">
        <f t="shared" si="26"/>
        <v>436.11727964655233</v>
      </c>
      <c r="F205" s="18">
        <f t="shared" si="28"/>
        <v>866.6360398398297</v>
      </c>
      <c r="G205" s="19">
        <f t="shared" si="29"/>
        <v>2359518.3754852195</v>
      </c>
      <c r="H205" s="20">
        <f t="shared" si="30"/>
        <v>1821.4132985322826</v>
      </c>
      <c r="I205" s="20">
        <f t="shared" si="31"/>
        <v>1295.432715565736</v>
      </c>
      <c r="J205" s="20">
        <f t="shared" si="32"/>
        <v>23595.183754852194</v>
      </c>
      <c r="K205" s="3"/>
      <c r="L205" s="40" t="str">
        <f t="shared" si="33"/>
        <v>514.11,647.72</v>
      </c>
      <c r="M205" s="42" t="str">
        <f t="shared" si="34"/>
        <v>674.17,647.72</v>
      </c>
      <c r="N205" s="43" t="str">
        <f t="shared" si="35"/>
        <v>436.12,647.72</v>
      </c>
    </row>
    <row r="206" spans="1:14" ht="12.75">
      <c r="A206" s="3">
        <v>220</v>
      </c>
      <c r="B206" s="18">
        <f t="shared" si="24"/>
        <v>256.9128731749655</v>
      </c>
      <c r="C206" s="18">
        <f t="shared" si="25"/>
        <v>516.1019189018083</v>
      </c>
      <c r="D206" s="18">
        <f t="shared" si="27"/>
        <v>676.7845623522767</v>
      </c>
      <c r="E206" s="18">
        <f t="shared" si="26"/>
        <v>437.80835207226676</v>
      </c>
      <c r="F206" s="18">
        <f t="shared" si="28"/>
        <v>868.4858682322101</v>
      </c>
      <c r="G206" s="19">
        <f t="shared" si="29"/>
        <v>2369601.8755871914</v>
      </c>
      <c r="H206" s="20">
        <f t="shared" si="30"/>
        <v>1824.7954433837115</v>
      </c>
      <c r="I206" s="20">
        <f t="shared" si="31"/>
        <v>1298.5575365057068</v>
      </c>
      <c r="J206" s="20">
        <f t="shared" si="32"/>
        <v>23696.018755871915</v>
      </c>
      <c r="K206" s="3"/>
      <c r="L206" s="40" t="str">
        <f t="shared" si="33"/>
        <v>516.10,649.28</v>
      </c>
      <c r="M206" s="42" t="str">
        <f t="shared" si="34"/>
        <v>676.78,649.28</v>
      </c>
      <c r="N206" s="43" t="str">
        <f t="shared" si="35"/>
        <v>437.81,649.28</v>
      </c>
    </row>
    <row r="207" spans="1:14" ht="12.75">
      <c r="A207" s="3">
        <v>219</v>
      </c>
      <c r="B207" s="18">
        <f t="shared" si="24"/>
        <v>254.92728609451217</v>
      </c>
      <c r="C207" s="18">
        <f t="shared" si="25"/>
        <v>518.0875059822616</v>
      </c>
      <c r="D207" s="18">
        <f t="shared" si="27"/>
        <v>679.3883400830714</v>
      </c>
      <c r="E207" s="18">
        <f t="shared" si="26"/>
        <v>439.49272210801286</v>
      </c>
      <c r="F207" s="18">
        <f t="shared" si="28"/>
        <v>870.3356966245905</v>
      </c>
      <c r="G207" s="19">
        <f t="shared" si="29"/>
        <v>2379706.875901565</v>
      </c>
      <c r="H207" s="20">
        <f t="shared" si="30"/>
        <v>1828.1641834552038</v>
      </c>
      <c r="I207" s="20">
        <f t="shared" si="31"/>
        <v>1301.692100434849</v>
      </c>
      <c r="J207" s="20">
        <f t="shared" si="32"/>
        <v>23797.06875901565</v>
      </c>
      <c r="K207" s="3"/>
      <c r="L207" s="40" t="str">
        <f t="shared" si="33"/>
        <v>518.09,650.85</v>
      </c>
      <c r="M207" s="42" t="str">
        <f t="shared" si="34"/>
        <v>679.39,650.85</v>
      </c>
      <c r="N207" s="43" t="str">
        <f t="shared" si="35"/>
        <v>439.49,650.85</v>
      </c>
    </row>
    <row r="208" spans="1:14" ht="12.75">
      <c r="A208" s="3">
        <v>218</v>
      </c>
      <c r="B208" s="18">
        <f t="shared" si="24"/>
        <v>252.94958098895518</v>
      </c>
      <c r="C208" s="18">
        <f t="shared" si="25"/>
        <v>520.0652110878186</v>
      </c>
      <c r="D208" s="18">
        <f t="shared" si="27"/>
        <v>681.9817818729689</v>
      </c>
      <c r="E208" s="18">
        <f t="shared" si="26"/>
        <v>441.1704058782868</v>
      </c>
      <c r="F208" s="18">
        <f t="shared" si="28"/>
        <v>872.1855250169709</v>
      </c>
      <c r="G208" s="19">
        <f t="shared" si="29"/>
        <v>2389833.3764283406</v>
      </c>
      <c r="H208" s="20">
        <f t="shared" si="30"/>
        <v>1831.5195509957516</v>
      </c>
      <c r="I208" s="20">
        <f t="shared" si="31"/>
        <v>1304.836399441681</v>
      </c>
      <c r="J208" s="20">
        <f t="shared" si="32"/>
        <v>23898.333764283405</v>
      </c>
      <c r="K208" s="3"/>
      <c r="L208" s="40" t="str">
        <f t="shared" si="33"/>
        <v>520.07,652.42</v>
      </c>
      <c r="M208" s="42" t="str">
        <f t="shared" si="34"/>
        <v>681.98,652.42</v>
      </c>
      <c r="N208" s="43" t="str">
        <f t="shared" si="35"/>
        <v>441.17,652.42</v>
      </c>
    </row>
    <row r="209" spans="1:14" ht="12.75">
      <c r="A209" s="3">
        <v>217</v>
      </c>
      <c r="B209" s="18">
        <f t="shared" si="24"/>
        <v>250.97973905191338</v>
      </c>
      <c r="C209" s="18">
        <f t="shared" si="25"/>
        <v>522.0350530248604</v>
      </c>
      <c r="D209" s="18">
        <f t="shared" si="27"/>
        <v>684.5649123835097</v>
      </c>
      <c r="E209" s="18">
        <f t="shared" si="26"/>
        <v>442.84141933650875</v>
      </c>
      <c r="F209" s="18">
        <f t="shared" si="28"/>
        <v>874.0353534093513</v>
      </c>
      <c r="G209" s="19">
        <f t="shared" si="29"/>
        <v>2399981.3771675173</v>
      </c>
      <c r="H209" s="20">
        <f t="shared" si="30"/>
        <v>1834.8615779121956</v>
      </c>
      <c r="I209" s="20">
        <f t="shared" si="31"/>
        <v>1307.9904261215963</v>
      </c>
      <c r="J209" s="20">
        <f t="shared" si="32"/>
        <v>23999.813771675173</v>
      </c>
      <c r="K209" s="3"/>
      <c r="L209" s="40" t="str">
        <f t="shared" si="33"/>
        <v>522.04,654.00</v>
      </c>
      <c r="M209" s="42" t="str">
        <f t="shared" si="34"/>
        <v>684.56,654.00</v>
      </c>
      <c r="N209" s="43" t="str">
        <f t="shared" si="35"/>
        <v>442.84,654.00</v>
      </c>
    </row>
    <row r="210" spans="1:14" ht="12.75">
      <c r="A210" s="3">
        <v>216</v>
      </c>
      <c r="B210" s="18">
        <f t="shared" si="24"/>
        <v>249.01774167789358</v>
      </c>
      <c r="C210" s="18">
        <f t="shared" si="25"/>
        <v>523.9970503988802</v>
      </c>
      <c r="D210" s="18">
        <f t="shared" si="27"/>
        <v>687.1377560128027</v>
      </c>
      <c r="E210" s="18">
        <f t="shared" si="26"/>
        <v>444.505778265686</v>
      </c>
      <c r="F210" s="18">
        <f t="shared" si="28"/>
        <v>875.8851818017317</v>
      </c>
      <c r="G210" s="19">
        <f t="shared" si="29"/>
        <v>2410150.878119096</v>
      </c>
      <c r="H210" s="20">
        <f t="shared" si="30"/>
        <v>1838.19029577055</v>
      </c>
      <c r="I210" s="20">
        <f t="shared" si="31"/>
        <v>1311.1541735719948</v>
      </c>
      <c r="J210" s="20">
        <f t="shared" si="32"/>
        <v>24101.50878119096</v>
      </c>
      <c r="K210" s="3"/>
      <c r="L210" s="40" t="str">
        <f t="shared" si="33"/>
        <v>524.00,655.58</v>
      </c>
      <c r="M210" s="42" t="str">
        <f t="shared" si="34"/>
        <v>687.14,655.58</v>
      </c>
      <c r="N210" s="43" t="str">
        <f t="shared" si="35"/>
        <v>444.51,655.58</v>
      </c>
    </row>
    <row r="211" spans="1:14" ht="12.75">
      <c r="A211" s="3">
        <v>215</v>
      </c>
      <c r="B211" s="18">
        <f t="shared" si="24"/>
        <v>247.06357046153676</v>
      </c>
      <c r="C211" s="18">
        <f t="shared" si="25"/>
        <v>525.951221615237</v>
      </c>
      <c r="D211" s="18">
        <f t="shared" si="27"/>
        <v>689.700336896512</v>
      </c>
      <c r="E211" s="18">
        <f t="shared" si="26"/>
        <v>446.16349827905225</v>
      </c>
      <c r="F211" s="18">
        <f t="shared" si="28"/>
        <v>877.7350101941122</v>
      </c>
      <c r="G211" s="19">
        <f t="shared" si="29"/>
        <v>2420341.8792830766</v>
      </c>
      <c r="H211" s="20">
        <f t="shared" si="30"/>
        <v>1841.5057357972823</v>
      </c>
      <c r="I211" s="20">
        <f t="shared" si="31"/>
        <v>1314.327635387563</v>
      </c>
      <c r="J211" s="20">
        <f t="shared" si="32"/>
        <v>24203.418792830766</v>
      </c>
      <c r="K211" s="3"/>
      <c r="L211" s="40" t="str">
        <f t="shared" si="33"/>
        <v>525.95,657.16</v>
      </c>
      <c r="M211" s="42" t="str">
        <f t="shared" si="34"/>
        <v>689.70,657.16</v>
      </c>
      <c r="N211" s="43" t="str">
        <f t="shared" si="35"/>
        <v>446.16,657.16</v>
      </c>
    </row>
    <row r="212" spans="1:14" ht="12.75">
      <c r="A212" s="3">
        <v>214</v>
      </c>
      <c r="B212" s="18">
        <f t="shared" si="24"/>
        <v>245.11720719688208</v>
      </c>
      <c r="C212" s="18">
        <f t="shared" si="25"/>
        <v>527.8975848798917</v>
      </c>
      <c r="D212" s="18">
        <f t="shared" si="27"/>
        <v>692.2526789088239</v>
      </c>
      <c r="E212" s="18">
        <f t="shared" si="26"/>
        <v>447.8145948206921</v>
      </c>
      <c r="F212" s="18">
        <f t="shared" si="28"/>
        <v>879.5848385864925</v>
      </c>
      <c r="G212" s="19">
        <f t="shared" si="29"/>
        <v>2430554.3806594587</v>
      </c>
      <c r="H212" s="20">
        <f t="shared" si="30"/>
        <v>1844.807928880562</v>
      </c>
      <c r="I212" s="20">
        <f t="shared" si="31"/>
        <v>1317.5108056557033</v>
      </c>
      <c r="J212" s="20">
        <f t="shared" si="32"/>
        <v>24305.543806594585</v>
      </c>
      <c r="K212" s="3"/>
      <c r="L212" s="40" t="str">
        <f t="shared" si="33"/>
        <v>527.90,658.76</v>
      </c>
      <c r="M212" s="42" t="str">
        <f t="shared" si="34"/>
        <v>692.25,658.76</v>
      </c>
      <c r="N212" s="43" t="str">
        <f t="shared" si="35"/>
        <v>447.81,658.76</v>
      </c>
    </row>
    <row r="213" spans="1:14" ht="12.75">
      <c r="A213" s="3">
        <v>213</v>
      </c>
      <c r="B213" s="18">
        <f t="shared" si="24"/>
        <v>243.17863387665705</v>
      </c>
      <c r="C213" s="18">
        <f t="shared" si="25"/>
        <v>529.8361582001168</v>
      </c>
      <c r="D213" s="18">
        <f t="shared" si="27"/>
        <v>694.7948056633766</v>
      </c>
      <c r="E213" s="18">
        <f t="shared" si="26"/>
        <v>449.4590831661432</v>
      </c>
      <c r="F213" s="18">
        <f t="shared" si="28"/>
        <v>881.4346669788729</v>
      </c>
      <c r="G213" s="19">
        <f t="shared" si="29"/>
        <v>2440788.382248242</v>
      </c>
      <c r="H213" s="20">
        <f t="shared" si="30"/>
        <v>1848.0969055714645</v>
      </c>
      <c r="I213" s="20">
        <f t="shared" si="31"/>
        <v>1320.7036789521092</v>
      </c>
      <c r="J213" s="20">
        <f t="shared" si="32"/>
        <v>24407.883822482418</v>
      </c>
      <c r="K213" s="3"/>
      <c r="L213" s="40" t="str">
        <f t="shared" si="33"/>
        <v>529.84,660.35</v>
      </c>
      <c r="M213" s="42" t="str">
        <f t="shared" si="34"/>
        <v>694.79,660.35</v>
      </c>
      <c r="N213" s="43" t="str">
        <f t="shared" si="35"/>
        <v>449.46,660.35</v>
      </c>
    </row>
    <row r="214" spans="1:14" ht="12.75">
      <c r="A214" s="3">
        <v>212</v>
      </c>
      <c r="B214" s="18">
        <f t="shared" si="24"/>
        <v>241.24783269159036</v>
      </c>
      <c r="C214" s="18">
        <f t="shared" si="25"/>
        <v>531.7669593851834</v>
      </c>
      <c r="D214" s="18">
        <f t="shared" si="27"/>
        <v>697.3267405141618</v>
      </c>
      <c r="E214" s="18">
        <f t="shared" si="26"/>
        <v>451.0969784229792</v>
      </c>
      <c r="F214" s="18">
        <f t="shared" si="28"/>
        <v>883.2844953712533</v>
      </c>
      <c r="G214" s="19">
        <f t="shared" si="29"/>
        <v>2451043.8840494277</v>
      </c>
      <c r="H214" s="20">
        <f t="shared" si="30"/>
        <v>1851.3726960851363</v>
      </c>
      <c r="I214" s="20">
        <f t="shared" si="31"/>
        <v>1323.9062503364883</v>
      </c>
      <c r="J214" s="20">
        <f t="shared" si="32"/>
        <v>24510.438840494277</v>
      </c>
      <c r="K214" s="3"/>
      <c r="L214" s="40" t="str">
        <f t="shared" si="33"/>
        <v>531.77,661.95</v>
      </c>
      <c r="M214" s="42" t="str">
        <f t="shared" si="34"/>
        <v>697.33,661.95</v>
      </c>
      <c r="N214" s="43" t="str">
        <f t="shared" si="35"/>
        <v>451.10,661.95</v>
      </c>
    </row>
    <row r="215" spans="1:14" ht="12.75">
      <c r="A215" s="3">
        <v>211</v>
      </c>
      <c r="B215" s="18">
        <f t="shared" si="24"/>
        <v>239.32478602974663</v>
      </c>
      <c r="C215" s="18">
        <f t="shared" si="25"/>
        <v>533.6900060470272</v>
      </c>
      <c r="D215" s="18">
        <f t="shared" si="27"/>
        <v>699.8485065563968</v>
      </c>
      <c r="E215" s="18">
        <f t="shared" si="26"/>
        <v>452.72829553137393</v>
      </c>
      <c r="F215" s="18">
        <f t="shared" si="28"/>
        <v>885.1343237636338</v>
      </c>
      <c r="G215" s="19">
        <f t="shared" si="29"/>
        <v>2461320.8860630156</v>
      </c>
      <c r="H215" s="20">
        <f t="shared" si="30"/>
        <v>1854.635330301926</v>
      </c>
      <c r="I215" s="20">
        <f t="shared" si="31"/>
        <v>1327.1185153484184</v>
      </c>
      <c r="J215" s="20">
        <f t="shared" si="32"/>
        <v>24613.208860630155</v>
      </c>
      <c r="K215" s="3"/>
      <c r="L215" s="40" t="str">
        <f t="shared" si="33"/>
        <v>533.69,663.56</v>
      </c>
      <c r="M215" s="42" t="str">
        <f t="shared" si="34"/>
        <v>699.85,663.56</v>
      </c>
      <c r="N215" s="43" t="str">
        <f t="shared" si="35"/>
        <v>452.73,663.56</v>
      </c>
    </row>
    <row r="216" spans="1:14" ht="12.75">
      <c r="A216" s="3">
        <v>210</v>
      </c>
      <c r="B216" s="18">
        <f t="shared" si="24"/>
        <v>237.40947647588473</v>
      </c>
      <c r="C216" s="18">
        <f t="shared" si="25"/>
        <v>535.6053156008891</v>
      </c>
      <c r="D216" s="18">
        <f t="shared" si="27"/>
        <v>702.3601266273661</v>
      </c>
      <c r="E216" s="18">
        <f t="shared" si="26"/>
        <v>454.3530492646459</v>
      </c>
      <c r="F216" s="18">
        <f t="shared" si="28"/>
        <v>886.9841521560143</v>
      </c>
      <c r="G216" s="19">
        <f t="shared" si="29"/>
        <v>2471619.388289005</v>
      </c>
      <c r="H216" s="20">
        <f t="shared" si="30"/>
        <v>1857.8848377684699</v>
      </c>
      <c r="I216" s="20">
        <f t="shared" si="31"/>
        <v>1330.3404700033507</v>
      </c>
      <c r="J216" s="20">
        <f t="shared" si="32"/>
        <v>24716.19388289005</v>
      </c>
      <c r="K216" s="3"/>
      <c r="L216" s="40" t="str">
        <f t="shared" si="33"/>
        <v>535.61,665.17</v>
      </c>
      <c r="M216" s="42" t="str">
        <f t="shared" si="34"/>
        <v>702.36,665.17</v>
      </c>
      <c r="N216" s="43" t="str">
        <f t="shared" si="35"/>
        <v>454.35,665.17</v>
      </c>
    </row>
    <row r="217" spans="1:14" ht="12.75">
      <c r="A217" s="3">
        <v>209</v>
      </c>
      <c r="B217" s="18">
        <f t="shared" si="24"/>
        <v>235.50188681084137</v>
      </c>
      <c r="C217" s="18">
        <f t="shared" si="25"/>
        <v>537.5129052659324</v>
      </c>
      <c r="D217" s="18">
        <f t="shared" si="27"/>
        <v>704.8616233072297</v>
      </c>
      <c r="E217" s="18">
        <f t="shared" si="26"/>
        <v>455.97125422978115</v>
      </c>
      <c r="F217" s="18">
        <f t="shared" si="28"/>
        <v>888.8339805483946</v>
      </c>
      <c r="G217" s="19">
        <f t="shared" si="29"/>
        <v>2481939.3907273947</v>
      </c>
      <c r="H217" s="20">
        <f t="shared" si="30"/>
        <v>1861.1212476987403</v>
      </c>
      <c r="I217" s="20">
        <f t="shared" si="31"/>
        <v>1333.5721107887466</v>
      </c>
      <c r="J217" s="20">
        <f t="shared" si="32"/>
        <v>24819.39390727395</v>
      </c>
      <c r="K217" s="3"/>
      <c r="L217" s="40" t="str">
        <f t="shared" si="33"/>
        <v>537.51,666.79</v>
      </c>
      <c r="M217" s="42" t="str">
        <f t="shared" si="34"/>
        <v>704.86,666.79</v>
      </c>
      <c r="N217" s="43" t="str">
        <f t="shared" si="35"/>
        <v>455.97,666.79</v>
      </c>
    </row>
    <row r="218" spans="1:14" ht="12.75">
      <c r="A218" s="3">
        <v>208</v>
      </c>
      <c r="B218" s="18">
        <f t="shared" si="24"/>
        <v>233.60200001093187</v>
      </c>
      <c r="C218" s="18">
        <f t="shared" si="25"/>
        <v>539.4127920658419</v>
      </c>
      <c r="D218" s="18">
        <f t="shared" si="27"/>
        <v>707.3530189198088</v>
      </c>
      <c r="E218" s="18">
        <f t="shared" si="26"/>
        <v>457.5829248679414</v>
      </c>
      <c r="F218" s="18">
        <f t="shared" si="28"/>
        <v>890.683808940775</v>
      </c>
      <c r="G218" s="19">
        <f t="shared" si="29"/>
        <v>2492280.8933781874</v>
      </c>
      <c r="H218" s="20">
        <f t="shared" si="30"/>
        <v>1864.3445889750608</v>
      </c>
      <c r="I218" s="20">
        <f t="shared" si="31"/>
        <v>1336.813434660349</v>
      </c>
      <c r="J218" s="20">
        <f t="shared" si="32"/>
        <v>24922.808933781875</v>
      </c>
      <c r="K218" s="3"/>
      <c r="L218" s="40" t="str">
        <f t="shared" si="33"/>
        <v>539.41,668.41</v>
      </c>
      <c r="M218" s="42" t="str">
        <f t="shared" si="34"/>
        <v>707.35,668.41</v>
      </c>
      <c r="N218" s="43" t="str">
        <f t="shared" si="35"/>
        <v>457.58,668.41</v>
      </c>
    </row>
    <row r="219" spans="1:14" ht="12.75">
      <c r="A219" s="3">
        <v>207</v>
      </c>
      <c r="B219" s="18">
        <f aca="true" t="shared" si="36" ref="B219:B282">$I$13*LN(($I$13+SQRT(($I$13*$I$13)-(F219*F219)))/F219)-SQRT(($I$13*$I$13)-(F219*F219))</f>
        <v>231.70979924738322</v>
      </c>
      <c r="C219" s="18">
        <f aca="true" t="shared" si="37" ref="C219:C282">$I$16-B219</f>
        <v>541.3049928293906</v>
      </c>
      <c r="D219" s="18">
        <f t="shared" si="27"/>
        <v>709.8343355333294</v>
      </c>
      <c r="E219" s="18">
        <f aca="true" t="shared" si="38" ref="E219:E282">($H$426-$H$27)/2/$I$16*C219</f>
        <v>459.1880754549454</v>
      </c>
      <c r="F219" s="18">
        <f t="shared" si="28"/>
        <v>892.5336373331554</v>
      </c>
      <c r="G219" s="19">
        <f t="shared" si="29"/>
        <v>2502643.8962413818</v>
      </c>
      <c r="H219" s="20">
        <f t="shared" si="30"/>
        <v>1867.5548901490688</v>
      </c>
      <c r="I219" s="20">
        <f t="shared" si="31"/>
        <v>1340.064439038587</v>
      </c>
      <c r="J219" s="20">
        <f t="shared" si="32"/>
        <v>25026.438962413817</v>
      </c>
      <c r="K219" s="3"/>
      <c r="L219" s="40" t="str">
        <f t="shared" si="33"/>
        <v>541.30,670.03</v>
      </c>
      <c r="M219" s="42" t="str">
        <f t="shared" si="34"/>
        <v>709.83,670.03</v>
      </c>
      <c r="N219" s="43" t="str">
        <f t="shared" si="35"/>
        <v>459.19,670.03</v>
      </c>
    </row>
    <row r="220" spans="1:14" ht="12.75">
      <c r="A220" s="3">
        <v>206</v>
      </c>
      <c r="B220" s="18">
        <f t="shared" si="36"/>
        <v>229.8252678857824</v>
      </c>
      <c r="C220" s="18">
        <f t="shared" si="37"/>
        <v>543.1895241909914</v>
      </c>
      <c r="D220" s="18">
        <f aca="true" t="shared" si="39" ref="D220:D283">C220*$I$18/100</f>
        <v>712.3055949611457</v>
      </c>
      <c r="E220" s="18">
        <f t="shared" si="38"/>
        <v>460.7867201017364</v>
      </c>
      <c r="F220" s="18">
        <f aca="true" t="shared" si="40" ref="F220:F283">$I$13-($I$13-$I$12)/400*A220</f>
        <v>894.3834657255359</v>
      </c>
      <c r="G220" s="19">
        <f aca="true" t="shared" si="41" ref="G220:G283">F220^2*PI()</f>
        <v>2513028.3993169772</v>
      </c>
      <c r="H220" s="20">
        <f aca="true" t="shared" si="42" ref="H220:H283">2*(TAN($I$17*PI()/180)*C220+$H$27/2)</f>
        <v>1870.7521794426507</v>
      </c>
      <c r="I220" s="20">
        <f aca="true" t="shared" si="43" ref="I220:I283">G220/H220</f>
        <v>1343.3251218051118</v>
      </c>
      <c r="J220" s="20">
        <f aca="true" t="shared" si="44" ref="J220:J283">I220*H220/100</f>
        <v>25130.28399316977</v>
      </c>
      <c r="K220" s="3"/>
      <c r="L220" s="40" t="str">
        <f aca="true" t="shared" si="45" ref="L220:L283">CONCATENATE((SUBSTITUTE(TEXT(C220,"#.##0,00"),",",".")),",",(SUBSTITUTE(TEXT(I220/2,"#.##0,00"),",",".")))</f>
        <v>543.19,671.66</v>
      </c>
      <c r="M220" s="42" t="str">
        <f aca="true" t="shared" si="46" ref="M220:M283">CONCATENATE((SUBSTITUTE(TEXT(D220,"#.##0,00"),",",".")),",",(SUBSTITUTE(TEXT(I220/2,"#.##0,00"),",",".")))</f>
        <v>712.31,671.66</v>
      </c>
      <c r="N220" s="43" t="str">
        <f aca="true" t="shared" si="47" ref="N220:N283">CONCATENATE((SUBSTITUTE(TEXT(E220,"#.##0,00"),",",".")),",",(SUBSTITUTE(TEXT(I220/2,"#.##0,00"),",",".")))</f>
        <v>460.79,671.66</v>
      </c>
    </row>
    <row r="221" spans="1:14" ht="12.75">
      <c r="A221" s="3">
        <v>205</v>
      </c>
      <c r="B221" s="18">
        <f t="shared" si="36"/>
        <v>227.94838948555184</v>
      </c>
      <c r="C221" s="18">
        <f t="shared" si="37"/>
        <v>545.066402591222</v>
      </c>
      <c r="D221" s="18">
        <f t="shared" si="39"/>
        <v>714.7668187624278</v>
      </c>
      <c r="E221" s="18">
        <f t="shared" si="38"/>
        <v>462.3788727548276</v>
      </c>
      <c r="F221" s="18">
        <f t="shared" si="40"/>
        <v>896.2332941179163</v>
      </c>
      <c r="G221" s="19">
        <f t="shared" si="41"/>
        <v>2523434.4026049753</v>
      </c>
      <c r="H221" s="20">
        <f t="shared" si="42"/>
        <v>1873.9364847488332</v>
      </c>
      <c r="I221" s="20">
        <f t="shared" si="43"/>
        <v>1346.5954812994612</v>
      </c>
      <c r="J221" s="20">
        <f t="shared" si="44"/>
        <v>25234.344026049752</v>
      </c>
      <c r="K221" s="3"/>
      <c r="L221" s="40" t="str">
        <f t="shared" si="45"/>
        <v>545.07,673.30</v>
      </c>
      <c r="M221" s="42" t="str">
        <f t="shared" si="46"/>
        <v>714.77,673.30</v>
      </c>
      <c r="N221" s="43" t="str">
        <f t="shared" si="47"/>
        <v>462.38,673.30</v>
      </c>
    </row>
    <row r="222" spans="1:14" ht="12.75">
      <c r="A222" s="3">
        <v>204</v>
      </c>
      <c r="B222" s="18">
        <f t="shared" si="36"/>
        <v>226.07914779944895</v>
      </c>
      <c r="C222" s="18">
        <f t="shared" si="37"/>
        <v>546.9356442773249</v>
      </c>
      <c r="D222" s="18">
        <f t="shared" si="39"/>
        <v>717.2180282428181</v>
      </c>
      <c r="E222" s="18">
        <f t="shared" si="38"/>
        <v>463.9645471967264</v>
      </c>
      <c r="F222" s="18">
        <f t="shared" si="40"/>
        <v>898.0831225102967</v>
      </c>
      <c r="G222" s="19">
        <f t="shared" si="41"/>
        <v>2533861.906105374</v>
      </c>
      <c r="H222" s="20">
        <f t="shared" si="42"/>
        <v>1877.107833632631</v>
      </c>
      <c r="I222" s="20">
        <f t="shared" si="43"/>
        <v>1349.8755163158498</v>
      </c>
      <c r="J222" s="20">
        <f t="shared" si="44"/>
        <v>25338.61906105374</v>
      </c>
      <c r="K222" s="3"/>
      <c r="L222" s="40" t="str">
        <f t="shared" si="45"/>
        <v>546.94,674.94</v>
      </c>
      <c r="M222" s="42" t="str">
        <f t="shared" si="46"/>
        <v>717.22,674.94</v>
      </c>
      <c r="N222" s="43" t="str">
        <f t="shared" si="47"/>
        <v>463.96,674.94</v>
      </c>
    </row>
    <row r="223" spans="1:14" ht="12.75">
      <c r="A223" s="3">
        <v>203</v>
      </c>
      <c r="B223" s="18">
        <f t="shared" si="36"/>
        <v>224.21752677308712</v>
      </c>
      <c r="C223" s="18">
        <f t="shared" si="37"/>
        <v>548.7972653036867</v>
      </c>
      <c r="D223" s="18">
        <f t="shared" si="39"/>
        <v>719.6592444550598</v>
      </c>
      <c r="E223" s="18">
        <f t="shared" si="38"/>
        <v>465.54375704634066</v>
      </c>
      <c r="F223" s="18">
        <f t="shared" si="40"/>
        <v>899.932950902677</v>
      </c>
      <c r="G223" s="19">
        <f t="shared" si="41"/>
        <v>2544310.909818175</v>
      </c>
      <c r="H223" s="20">
        <f t="shared" si="42"/>
        <v>1880.2662533318594</v>
      </c>
      <c r="I223" s="20">
        <f t="shared" si="43"/>
        <v>1353.1652261000902</v>
      </c>
      <c r="J223" s="20">
        <f t="shared" si="44"/>
        <v>25443.109098181747</v>
      </c>
      <c r="K223" s="3"/>
      <c r="L223" s="40" t="str">
        <f t="shared" si="45"/>
        <v>548.80,676.58</v>
      </c>
      <c r="M223" s="42" t="str">
        <f t="shared" si="46"/>
        <v>719.66,676.58</v>
      </c>
      <c r="N223" s="43" t="str">
        <f t="shared" si="47"/>
        <v>465.54,676.58</v>
      </c>
    </row>
    <row r="224" spans="1:14" ht="12.75">
      <c r="A224" s="3">
        <v>202</v>
      </c>
      <c r="B224" s="18">
        <f t="shared" si="36"/>
        <v>222.36351054448255</v>
      </c>
      <c r="C224" s="18">
        <f t="shared" si="37"/>
        <v>550.6512815322913</v>
      </c>
      <c r="D224" s="18">
        <f t="shared" si="39"/>
        <v>722.0904881995901</v>
      </c>
      <c r="E224" s="18">
        <f t="shared" si="38"/>
        <v>467.11651575936344</v>
      </c>
      <c r="F224" s="18">
        <f t="shared" si="40"/>
        <v>901.7827792950575</v>
      </c>
      <c r="G224" s="19">
        <f t="shared" si="41"/>
        <v>2554781.4137433777</v>
      </c>
      <c r="H224" s="20">
        <f t="shared" si="42"/>
        <v>1883.4117707579048</v>
      </c>
      <c r="I224" s="20">
        <f t="shared" si="43"/>
        <v>1356.46461034663</v>
      </c>
      <c r="J224" s="20">
        <f t="shared" si="44"/>
        <v>25547.814137433776</v>
      </c>
      <c r="K224" s="3"/>
      <c r="L224" s="40" t="str">
        <f t="shared" si="45"/>
        <v>550.65,678.23</v>
      </c>
      <c r="M224" s="42" t="str">
        <f t="shared" si="46"/>
        <v>722.09,678.23</v>
      </c>
      <c r="N224" s="43" t="str">
        <f t="shared" si="47"/>
        <v>467.12,678.23</v>
      </c>
    </row>
    <row r="225" spans="1:14" ht="12.75">
      <c r="A225" s="3">
        <v>201</v>
      </c>
      <c r="B225" s="18">
        <f t="shared" si="36"/>
        <v>220.51708344362316</v>
      </c>
      <c r="C225" s="18">
        <f t="shared" si="37"/>
        <v>552.4977086331506</v>
      </c>
      <c r="D225" s="18">
        <f t="shared" si="39"/>
        <v>724.511780025107</v>
      </c>
      <c r="E225" s="18">
        <f t="shared" si="38"/>
        <v>468.68283662863854</v>
      </c>
      <c r="F225" s="18">
        <f t="shared" si="40"/>
        <v>903.6326076874379</v>
      </c>
      <c r="G225" s="19">
        <f t="shared" si="41"/>
        <v>2565273.417880982</v>
      </c>
      <c r="H225" s="20">
        <f t="shared" si="42"/>
        <v>1886.5444124964552</v>
      </c>
      <c r="I225" s="20">
        <f t="shared" si="43"/>
        <v>1359.7736691957166</v>
      </c>
      <c r="J225" s="20">
        <f t="shared" si="44"/>
        <v>25652.73417880982</v>
      </c>
      <c r="K225" s="3"/>
      <c r="L225" s="40" t="str">
        <f t="shared" si="45"/>
        <v>552.50,679.89</v>
      </c>
      <c r="M225" s="42" t="str">
        <f t="shared" si="46"/>
        <v>724.51,679.89</v>
      </c>
      <c r="N225" s="43" t="str">
        <f t="shared" si="47"/>
        <v>468.68,679.89</v>
      </c>
    </row>
    <row r="226" spans="1:14" ht="12.75">
      <c r="A226" s="3">
        <v>200</v>
      </c>
      <c r="B226" s="18">
        <f t="shared" si="36"/>
        <v>218.67822999206453</v>
      </c>
      <c r="C226" s="18">
        <f t="shared" si="37"/>
        <v>554.3365620847093</v>
      </c>
      <c r="D226" s="18">
        <f t="shared" si="39"/>
        <v>726.9231402290977</v>
      </c>
      <c r="E226" s="18">
        <f t="shared" si="38"/>
        <v>470.2427327845032</v>
      </c>
      <c r="F226" s="18">
        <f t="shared" si="40"/>
        <v>905.4824360798183</v>
      </c>
      <c r="G226" s="19">
        <f t="shared" si="41"/>
        <v>2575786.922230988</v>
      </c>
      <c r="H226" s="20">
        <f t="shared" si="42"/>
        <v>1889.6642048081844</v>
      </c>
      <c r="I226" s="20">
        <f t="shared" si="43"/>
        <v>1363.092403230684</v>
      </c>
      <c r="J226" s="20">
        <f t="shared" si="44"/>
        <v>25757.869222309877</v>
      </c>
      <c r="K226" s="3"/>
      <c r="L226" s="40" t="str">
        <f t="shared" si="45"/>
        <v>554.34,681.55</v>
      </c>
      <c r="M226" s="42" t="str">
        <f t="shared" si="46"/>
        <v>726.92,681.55</v>
      </c>
      <c r="N226" s="43" t="str">
        <f t="shared" si="47"/>
        <v>470.24,681.55</v>
      </c>
    </row>
    <row r="227" spans="1:14" ht="12.75">
      <c r="A227" s="3">
        <v>199</v>
      </c>
      <c r="B227" s="18">
        <f t="shared" si="36"/>
        <v>216.84693490254404</v>
      </c>
      <c r="C227" s="18">
        <f t="shared" si="37"/>
        <v>556.1678571742298</v>
      </c>
      <c r="D227" s="18">
        <f t="shared" si="39"/>
        <v>729.3245888583457</v>
      </c>
      <c r="E227" s="18">
        <f t="shared" si="38"/>
        <v>471.79621719511533</v>
      </c>
      <c r="F227" s="18">
        <f t="shared" si="40"/>
        <v>907.3322644721986</v>
      </c>
      <c r="G227" s="19">
        <f t="shared" si="41"/>
        <v>2586321.926793395</v>
      </c>
      <c r="H227" s="20">
        <f t="shared" si="42"/>
        <v>1892.7711736294086</v>
      </c>
      <c r="I227" s="20">
        <f t="shared" si="43"/>
        <v>1366.420813475353</v>
      </c>
      <c r="J227" s="20">
        <f t="shared" si="44"/>
        <v>25863.21926793395</v>
      </c>
      <c r="K227" s="3"/>
      <c r="L227" s="40" t="str">
        <f t="shared" si="45"/>
        <v>556.17,683.21</v>
      </c>
      <c r="M227" s="42" t="str">
        <f t="shared" si="46"/>
        <v>729.32,683.21</v>
      </c>
      <c r="N227" s="43" t="str">
        <f t="shared" si="47"/>
        <v>471.80,683.21</v>
      </c>
    </row>
    <row r="228" spans="1:14" ht="12.75">
      <c r="A228" s="3">
        <v>198</v>
      </c>
      <c r="B228" s="18">
        <f t="shared" si="36"/>
        <v>215.02318307862686</v>
      </c>
      <c r="C228" s="18">
        <f t="shared" si="37"/>
        <v>557.991608998147</v>
      </c>
      <c r="D228" s="18">
        <f t="shared" si="39"/>
        <v>731.7161457093944</v>
      </c>
      <c r="E228" s="18">
        <f t="shared" si="38"/>
        <v>473.3433026667543</v>
      </c>
      <c r="F228" s="18">
        <f t="shared" si="40"/>
        <v>909.1820928645791</v>
      </c>
      <c r="G228" s="19">
        <f t="shared" si="41"/>
        <v>2596878.431568205</v>
      </c>
      <c r="H228" s="20">
        <f t="shared" si="42"/>
        <v>1895.8653445726866</v>
      </c>
      <c r="I228" s="20">
        <f t="shared" si="43"/>
        <v>1369.758901391555</v>
      </c>
      <c r="J228" s="20">
        <f t="shared" si="44"/>
        <v>25968.78431568205</v>
      </c>
      <c r="K228" s="3"/>
      <c r="L228" s="40" t="str">
        <f t="shared" si="45"/>
        <v>557.99,684.88</v>
      </c>
      <c r="M228" s="42" t="str">
        <f t="shared" si="46"/>
        <v>731.72,684.88</v>
      </c>
      <c r="N228" s="43" t="str">
        <f t="shared" si="47"/>
        <v>473.34,684.88</v>
      </c>
    </row>
    <row r="229" spans="1:14" ht="12.75">
      <c r="A229" s="3">
        <v>197</v>
      </c>
      <c r="B229" s="18">
        <f t="shared" si="36"/>
        <v>213.20695961437116</v>
      </c>
      <c r="C229" s="18">
        <f t="shared" si="37"/>
        <v>559.8078324624026</v>
      </c>
      <c r="D229" s="18">
        <f t="shared" si="39"/>
        <v>734.097830328986</v>
      </c>
      <c r="E229" s="18">
        <f t="shared" si="38"/>
        <v>474.8840018441043</v>
      </c>
      <c r="F229" s="18">
        <f t="shared" si="40"/>
        <v>911.0319212569595</v>
      </c>
      <c r="G229" s="19">
        <f t="shared" si="41"/>
        <v>2607456.4365554163</v>
      </c>
      <c r="H229" s="20">
        <f t="shared" si="42"/>
        <v>1898.9467429273866</v>
      </c>
      <c r="I229" s="20">
        <f t="shared" si="43"/>
        <v>1373.1066688767703</v>
      </c>
      <c r="J229" s="20">
        <f t="shared" si="44"/>
        <v>26074.564365554164</v>
      </c>
      <c r="K229" s="3"/>
      <c r="L229" s="40" t="str">
        <f t="shared" si="45"/>
        <v>559.81,686.55</v>
      </c>
      <c r="M229" s="42" t="str">
        <f t="shared" si="46"/>
        <v>734.10,686.55</v>
      </c>
      <c r="N229" s="43" t="str">
        <f t="shared" si="47"/>
        <v>474.88,686.55</v>
      </c>
    </row>
    <row r="230" spans="1:14" ht="12.75">
      <c r="A230" s="3">
        <v>196</v>
      </c>
      <c r="B230" s="18">
        <f t="shared" si="36"/>
        <v>211.39824979402078</v>
      </c>
      <c r="C230" s="18">
        <f t="shared" si="37"/>
        <v>561.616542282753</v>
      </c>
      <c r="D230" s="18">
        <f t="shared" si="39"/>
        <v>736.4696620144656</v>
      </c>
      <c r="E230" s="18">
        <f t="shared" si="38"/>
        <v>476.4183272105155</v>
      </c>
      <c r="F230" s="18">
        <f t="shared" si="40"/>
        <v>912.88174964934</v>
      </c>
      <c r="G230" s="19">
        <f t="shared" si="41"/>
        <v>2618055.9417550294</v>
      </c>
      <c r="H230" s="20">
        <f t="shared" si="42"/>
        <v>1902.015393660209</v>
      </c>
      <c r="I230" s="20">
        <f t="shared" si="43"/>
        <v>1376.4641182618839</v>
      </c>
      <c r="J230" s="20">
        <f t="shared" si="44"/>
        <v>26180.559417550292</v>
      </c>
      <c r="K230" s="3"/>
      <c r="L230" s="40" t="str">
        <f t="shared" si="45"/>
        <v>561.62,688.23</v>
      </c>
      <c r="M230" s="42" t="str">
        <f t="shared" si="46"/>
        <v>736.47,688.23</v>
      </c>
      <c r="N230" s="43" t="str">
        <f t="shared" si="47"/>
        <v>476.42,688.23</v>
      </c>
    </row>
    <row r="231" spans="1:14" ht="12.75">
      <c r="A231" s="3">
        <v>195</v>
      </c>
      <c r="B231" s="18">
        <f t="shared" si="36"/>
        <v>209.5970390917197</v>
      </c>
      <c r="C231" s="18">
        <f t="shared" si="37"/>
        <v>563.4177529850541</v>
      </c>
      <c r="D231" s="18">
        <f t="shared" si="39"/>
        <v>738.8316598141541</v>
      </c>
      <c r="E231" s="18">
        <f t="shared" si="38"/>
        <v>477.94629108824597</v>
      </c>
      <c r="F231" s="18">
        <f t="shared" si="40"/>
        <v>914.7315780417204</v>
      </c>
      <c r="G231" s="19">
        <f t="shared" si="41"/>
        <v>2628676.9471670436</v>
      </c>
      <c r="H231" s="20">
        <f t="shared" si="42"/>
        <v>1905.07132141567</v>
      </c>
      <c r="I231" s="20">
        <f t="shared" si="43"/>
        <v>1379.8312523090517</v>
      </c>
      <c r="J231" s="20">
        <f t="shared" si="44"/>
        <v>26286.769471670435</v>
      </c>
      <c r="K231" s="3"/>
      <c r="L231" s="40" t="str">
        <f t="shared" si="45"/>
        <v>563.42,689.92</v>
      </c>
      <c r="M231" s="42" t="str">
        <f t="shared" si="46"/>
        <v>738.83,689.92</v>
      </c>
      <c r="N231" s="43" t="str">
        <f t="shared" si="47"/>
        <v>477.95,689.92</v>
      </c>
    </row>
    <row r="232" spans="1:14" ht="12.75">
      <c r="A232" s="3">
        <v>194</v>
      </c>
      <c r="B232" s="18">
        <f t="shared" si="36"/>
        <v>207.803313171254</v>
      </c>
      <c r="C232" s="18">
        <f t="shared" si="37"/>
        <v>565.2114789055198</v>
      </c>
      <c r="D232" s="18">
        <f t="shared" si="39"/>
        <v>741.1838425276877</v>
      </c>
      <c r="E232" s="18">
        <f t="shared" si="38"/>
        <v>479.467905638681</v>
      </c>
      <c r="F232" s="18">
        <f t="shared" si="40"/>
        <v>916.5814064341007</v>
      </c>
      <c r="G232" s="19">
        <f t="shared" si="41"/>
        <v>2639319.4527914594</v>
      </c>
      <c r="H232" s="20">
        <f t="shared" si="42"/>
        <v>1908.11455051654</v>
      </c>
      <c r="I232" s="20">
        <f t="shared" si="43"/>
        <v>1383.2080742096837</v>
      </c>
      <c r="J232" s="20">
        <f t="shared" si="44"/>
        <v>26393.194527914595</v>
      </c>
      <c r="K232" s="3"/>
      <c r="L232" s="40" t="str">
        <f t="shared" si="45"/>
        <v>565.21,691.60</v>
      </c>
      <c r="M232" s="42" t="str">
        <f t="shared" si="46"/>
        <v>741.18,691.60</v>
      </c>
      <c r="N232" s="43" t="str">
        <f t="shared" si="47"/>
        <v>479.47,691.60</v>
      </c>
    </row>
    <row r="233" spans="1:14" ht="12.75">
      <c r="A233" s="3">
        <v>193</v>
      </c>
      <c r="B233" s="18">
        <f t="shared" si="36"/>
        <v>206.01705788582</v>
      </c>
      <c r="C233" s="18">
        <f t="shared" si="37"/>
        <v>566.9977341909538</v>
      </c>
      <c r="D233" s="18">
        <f t="shared" si="39"/>
        <v>743.5262287063213</v>
      </c>
      <c r="E233" s="18">
        <f t="shared" si="38"/>
        <v>480.9831828625291</v>
      </c>
      <c r="F233" s="18">
        <f t="shared" si="40"/>
        <v>918.4312348264812</v>
      </c>
      <c r="G233" s="19">
        <f t="shared" si="41"/>
        <v>2649983.4586282773</v>
      </c>
      <c r="H233" s="20">
        <f t="shared" si="42"/>
        <v>1911.145104964236</v>
      </c>
      <c r="I233" s="20">
        <f t="shared" si="43"/>
        <v>1386.5945875825412</v>
      </c>
      <c r="J233" s="20">
        <f t="shared" si="44"/>
        <v>26499.834586282774</v>
      </c>
      <c r="K233" s="3"/>
      <c r="L233" s="40" t="str">
        <f t="shared" si="45"/>
        <v>567.00,693.30</v>
      </c>
      <c r="M233" s="42" t="str">
        <f t="shared" si="46"/>
        <v>743.53,693.30</v>
      </c>
      <c r="N233" s="43" t="str">
        <f t="shared" si="47"/>
        <v>480.98,693.30</v>
      </c>
    </row>
    <row r="234" spans="1:14" ht="12.75">
      <c r="A234" s="3">
        <v>192</v>
      </c>
      <c r="B234" s="18">
        <f t="shared" si="36"/>
        <v>204.2382592778149</v>
      </c>
      <c r="C234" s="18">
        <f t="shared" si="37"/>
        <v>568.7765327989589</v>
      </c>
      <c r="D234" s="18">
        <f t="shared" si="39"/>
        <v>745.8588366532036</v>
      </c>
      <c r="E234" s="18">
        <f t="shared" si="38"/>
        <v>482.4921346000004</v>
      </c>
      <c r="F234" s="18">
        <f t="shared" si="40"/>
        <v>920.2810632188616</v>
      </c>
      <c r="G234" s="19">
        <f t="shared" si="41"/>
        <v>2660668.9646774973</v>
      </c>
      <c r="H234" s="20">
        <f t="shared" si="42"/>
        <v>1914.1630084391786</v>
      </c>
      <c r="I234" s="20">
        <f t="shared" si="43"/>
        <v>1389.9907964719393</v>
      </c>
      <c r="J234" s="20">
        <f t="shared" si="44"/>
        <v>26606.689646774972</v>
      </c>
      <c r="K234" s="3"/>
      <c r="L234" s="40" t="str">
        <f t="shared" si="45"/>
        <v>568.78,695.00</v>
      </c>
      <c r="M234" s="42" t="str">
        <f t="shared" si="46"/>
        <v>745.86,695.00</v>
      </c>
      <c r="N234" s="43" t="str">
        <f t="shared" si="47"/>
        <v>482.49,695.00</v>
      </c>
    </row>
    <row r="235" spans="1:14" ht="12.75">
      <c r="A235" s="3">
        <v>191</v>
      </c>
      <c r="B235" s="18">
        <f t="shared" si="36"/>
        <v>202.46690357865464</v>
      </c>
      <c r="C235" s="18">
        <f t="shared" si="37"/>
        <v>570.5478884981192</v>
      </c>
      <c r="D235" s="18">
        <f t="shared" si="39"/>
        <v>748.1816844236155</v>
      </c>
      <c r="E235" s="18">
        <f t="shared" si="38"/>
        <v>483.9947725309605</v>
      </c>
      <c r="F235" s="18">
        <f t="shared" si="40"/>
        <v>922.1308916112421</v>
      </c>
      <c r="G235" s="19">
        <f t="shared" si="41"/>
        <v>2671375.970939119</v>
      </c>
      <c r="H235" s="20">
        <f t="shared" si="42"/>
        <v>1917.168284301099</v>
      </c>
      <c r="I235" s="20">
        <f t="shared" si="43"/>
        <v>1393.3967053460647</v>
      </c>
      <c r="J235" s="20">
        <f t="shared" si="44"/>
        <v>26713.75970939119</v>
      </c>
      <c r="K235" s="3"/>
      <c r="L235" s="40" t="str">
        <f t="shared" si="45"/>
        <v>570.55,696.70</v>
      </c>
      <c r="M235" s="42" t="str">
        <f t="shared" si="46"/>
        <v>748.18,696.70</v>
      </c>
      <c r="N235" s="43" t="str">
        <f t="shared" si="47"/>
        <v>483.99,696.70</v>
      </c>
    </row>
    <row r="236" spans="1:14" ht="12.75">
      <c r="A236" s="3">
        <v>190</v>
      </c>
      <c r="B236" s="18">
        <f t="shared" si="36"/>
        <v>200.70297720861743</v>
      </c>
      <c r="C236" s="18">
        <f t="shared" si="37"/>
        <v>572.3118148681564</v>
      </c>
      <c r="D236" s="18">
        <f t="shared" si="39"/>
        <v>750.4947898251755</v>
      </c>
      <c r="E236" s="18">
        <f t="shared" si="38"/>
        <v>485.4911081750637</v>
      </c>
      <c r="F236" s="18">
        <f t="shared" si="40"/>
        <v>923.9807200036224</v>
      </c>
      <c r="G236" s="19">
        <f t="shared" si="41"/>
        <v>2682104.4774131416</v>
      </c>
      <c r="H236" s="20">
        <f t="shared" si="42"/>
        <v>1920.1609555893053</v>
      </c>
      <c r="I236" s="20">
        <f t="shared" si="43"/>
        <v>1396.8123190954025</v>
      </c>
      <c r="J236" s="20">
        <f t="shared" si="44"/>
        <v>26821.044774131416</v>
      </c>
      <c r="K236" s="3"/>
      <c r="L236" s="40" t="str">
        <f t="shared" si="45"/>
        <v>572.31,698.41</v>
      </c>
      <c r="M236" s="42" t="str">
        <f t="shared" si="46"/>
        <v>750.49,698.41</v>
      </c>
      <c r="N236" s="43" t="str">
        <f t="shared" si="47"/>
        <v>485.49,698.41</v>
      </c>
    </row>
    <row r="237" spans="1:14" ht="12.75">
      <c r="A237" s="3">
        <v>189</v>
      </c>
      <c r="B237" s="18">
        <f t="shared" si="36"/>
        <v>198.9464667767154</v>
      </c>
      <c r="C237" s="18">
        <f t="shared" si="37"/>
        <v>574.0683253000584</v>
      </c>
      <c r="D237" s="18">
        <f t="shared" si="39"/>
        <v>752.7981704180081</v>
      </c>
      <c r="E237" s="18">
        <f t="shared" si="38"/>
        <v>486.98115289186137</v>
      </c>
      <c r="F237" s="18">
        <f t="shared" si="40"/>
        <v>925.8305483960028</v>
      </c>
      <c r="G237" s="19">
        <f t="shared" si="41"/>
        <v>2692854.484099566</v>
      </c>
      <c r="H237" s="20">
        <f t="shared" si="42"/>
        <v>1923.1410450229007</v>
      </c>
      <c r="I237" s="20">
        <f t="shared" si="43"/>
        <v>1400.2376430312731</v>
      </c>
      <c r="J237" s="20">
        <f t="shared" si="44"/>
        <v>26928.54484099566</v>
      </c>
      <c r="K237" s="3"/>
      <c r="L237" s="40" t="str">
        <f t="shared" si="45"/>
        <v>574.07,700.12</v>
      </c>
      <c r="M237" s="42" t="str">
        <f t="shared" si="46"/>
        <v>752.80,700.12</v>
      </c>
      <c r="N237" s="43" t="str">
        <f t="shared" si="47"/>
        <v>486.98,700.12</v>
      </c>
    </row>
    <row r="238" spans="1:14" ht="12.75">
      <c r="A238" s="3">
        <v>188</v>
      </c>
      <c r="B238" s="18">
        <f t="shared" si="36"/>
        <v>197.1973590805884</v>
      </c>
      <c r="C238" s="18">
        <f t="shared" si="37"/>
        <v>575.8174329961854</v>
      </c>
      <c r="D238" s="18">
        <f t="shared" si="39"/>
        <v>755.0918435148824</v>
      </c>
      <c r="E238" s="18">
        <f t="shared" si="38"/>
        <v>488.4649178808925</v>
      </c>
      <c r="F238" s="18">
        <f t="shared" si="40"/>
        <v>927.6803767883832</v>
      </c>
      <c r="G238" s="19">
        <f t="shared" si="41"/>
        <v>2703625.9909983925</v>
      </c>
      <c r="H238" s="20">
        <f t="shared" si="42"/>
        <v>1926.108575000963</v>
      </c>
      <c r="I238" s="20">
        <f t="shared" si="43"/>
        <v>1403.672682884474</v>
      </c>
      <c r="J238" s="20">
        <f t="shared" si="44"/>
        <v>27036.259909983924</v>
      </c>
      <c r="K238" s="3"/>
      <c r="L238" s="40" t="str">
        <f t="shared" si="45"/>
        <v>575.82,701.84</v>
      </c>
      <c r="M238" s="42" t="str">
        <f t="shared" si="46"/>
        <v>755.09,701.84</v>
      </c>
      <c r="N238" s="43" t="str">
        <f t="shared" si="47"/>
        <v>488.46,701.84</v>
      </c>
    </row>
    <row r="239" spans="1:14" ht="12.75">
      <c r="A239" s="3">
        <v>187</v>
      </c>
      <c r="B239" s="18">
        <f t="shared" si="36"/>
        <v>195.45564110642874</v>
      </c>
      <c r="C239" s="18">
        <f t="shared" si="37"/>
        <v>577.5591509703451</v>
      </c>
      <c r="D239" s="18">
        <f t="shared" si="39"/>
        <v>757.3758261813118</v>
      </c>
      <c r="E239" s="18">
        <f t="shared" si="38"/>
        <v>489.94241418174727</v>
      </c>
      <c r="F239" s="18">
        <f t="shared" si="40"/>
        <v>929.5302051807637</v>
      </c>
      <c r="G239" s="19">
        <f t="shared" si="41"/>
        <v>2714418.998109621</v>
      </c>
      <c r="H239" s="20">
        <f t="shared" si="42"/>
        <v>1929.0635676026725</v>
      </c>
      <c r="I239" s="20">
        <f t="shared" si="43"/>
        <v>1407.1174448040313</v>
      </c>
      <c r="J239" s="20">
        <f t="shared" si="44"/>
        <v>27144.18998109621</v>
      </c>
      <c r="K239" s="3"/>
      <c r="L239" s="40" t="str">
        <f t="shared" si="45"/>
        <v>577.56,703.56</v>
      </c>
      <c r="M239" s="42" t="str">
        <f t="shared" si="46"/>
        <v>757.38,703.56</v>
      </c>
      <c r="N239" s="43" t="str">
        <f t="shared" si="47"/>
        <v>489.94,703.56</v>
      </c>
    </row>
    <row r="240" spans="1:14" ht="12.75">
      <c r="A240" s="3">
        <v>186</v>
      </c>
      <c r="B240" s="18">
        <f t="shared" si="36"/>
        <v>193.72130002893118</v>
      </c>
      <c r="C240" s="18">
        <f t="shared" si="37"/>
        <v>579.2934920478426</v>
      </c>
      <c r="D240" s="18">
        <f t="shared" si="39"/>
        <v>759.6501352356192</v>
      </c>
      <c r="E240" s="18">
        <f t="shared" si="38"/>
        <v>491.4136526741097</v>
      </c>
      <c r="F240" s="18">
        <f t="shared" si="40"/>
        <v>931.380033573144</v>
      </c>
      <c r="G240" s="19">
        <f t="shared" si="41"/>
        <v>2725233.5054332507</v>
      </c>
      <c r="H240" s="20">
        <f t="shared" si="42"/>
        <v>1932.0060445873974</v>
      </c>
      <c r="I240" s="20">
        <f t="shared" si="43"/>
        <v>1410.5719353560596</v>
      </c>
      <c r="J240" s="20">
        <f t="shared" si="44"/>
        <v>27252.335054332507</v>
      </c>
      <c r="K240" s="3"/>
      <c r="L240" s="40" t="str">
        <f t="shared" si="45"/>
        <v>579.29,705.29</v>
      </c>
      <c r="M240" s="42" t="str">
        <f t="shared" si="46"/>
        <v>759.65,705.29</v>
      </c>
      <c r="N240" s="43" t="str">
        <f t="shared" si="47"/>
        <v>491.41,705.29</v>
      </c>
    </row>
    <row r="241" spans="1:14" ht="12.75">
      <c r="A241" s="3">
        <v>185</v>
      </c>
      <c r="B241" s="18">
        <f t="shared" si="36"/>
        <v>191.99432321127028</v>
      </c>
      <c r="C241" s="18">
        <f t="shared" si="37"/>
        <v>581.0204688655035</v>
      </c>
      <c r="D241" s="18">
        <f t="shared" si="39"/>
        <v>761.914787248966</v>
      </c>
      <c r="E241" s="18">
        <f t="shared" si="38"/>
        <v>492.8786440777765</v>
      </c>
      <c r="F241" s="18">
        <f t="shared" si="40"/>
        <v>933.2298619655245</v>
      </c>
      <c r="G241" s="19">
        <f t="shared" si="41"/>
        <v>2736069.5129692825</v>
      </c>
      <c r="H241" s="20">
        <f t="shared" si="42"/>
        <v>1934.9360273947311</v>
      </c>
      <c r="I241" s="20">
        <f t="shared" si="43"/>
        <v>1414.0361615227284</v>
      </c>
      <c r="J241" s="20">
        <f t="shared" si="44"/>
        <v>27360.695129692824</v>
      </c>
      <c r="K241" s="3"/>
      <c r="L241" s="40" t="str">
        <f t="shared" si="45"/>
        <v>581.02,707.02</v>
      </c>
      <c r="M241" s="42" t="str">
        <f t="shared" si="46"/>
        <v>761.91,707.02</v>
      </c>
      <c r="N241" s="43" t="str">
        <f t="shared" si="47"/>
        <v>492.88,707.02</v>
      </c>
    </row>
    <row r="242" spans="1:14" ht="12.75">
      <c r="A242" s="3">
        <v>184</v>
      </c>
      <c r="B242" s="18">
        <f t="shared" si="36"/>
        <v>190.27469820510532</v>
      </c>
      <c r="C242" s="18">
        <f t="shared" si="37"/>
        <v>582.7400938716685</v>
      </c>
      <c r="D242" s="18">
        <f t="shared" si="39"/>
        <v>764.1697985453469</v>
      </c>
      <c r="E242" s="18">
        <f t="shared" si="38"/>
        <v>494.3373989526535</v>
      </c>
      <c r="F242" s="18">
        <f t="shared" si="40"/>
        <v>935.0796903579048</v>
      </c>
      <c r="G242" s="19">
        <f t="shared" si="41"/>
        <v>2746927.0207177154</v>
      </c>
      <c r="H242" s="20">
        <f t="shared" si="42"/>
        <v>1937.853537144485</v>
      </c>
      <c r="I242" s="20">
        <f t="shared" si="43"/>
        <v>1417.5101307013308</v>
      </c>
      <c r="J242" s="20">
        <f t="shared" si="44"/>
        <v>27469.270207177153</v>
      </c>
      <c r="K242" s="3"/>
      <c r="L242" s="40" t="str">
        <f t="shared" si="45"/>
        <v>582.74,708.76</v>
      </c>
      <c r="M242" s="42" t="str">
        <f t="shared" si="46"/>
        <v>764.17,708.76</v>
      </c>
      <c r="N242" s="43" t="str">
        <f t="shared" si="47"/>
        <v>494.34,708.76</v>
      </c>
    </row>
    <row r="243" spans="1:14" ht="12.75">
      <c r="A243" s="3">
        <v>183</v>
      </c>
      <c r="B243" s="18">
        <f t="shared" si="36"/>
        <v>188.5624127506129</v>
      </c>
      <c r="C243" s="18">
        <f t="shared" si="37"/>
        <v>584.4523793261609</v>
      </c>
      <c r="D243" s="18">
        <f t="shared" si="39"/>
        <v>766.4151852015458</v>
      </c>
      <c r="E243" s="18">
        <f t="shared" si="38"/>
        <v>495.78992769872707</v>
      </c>
      <c r="F243" s="18">
        <f t="shared" si="40"/>
        <v>936.9295187502853</v>
      </c>
      <c r="G243" s="19">
        <f t="shared" si="41"/>
        <v>2757806.0286785504</v>
      </c>
      <c r="H243" s="20">
        <f t="shared" si="42"/>
        <v>1940.758594636632</v>
      </c>
      <c r="I243" s="20">
        <f t="shared" si="43"/>
        <v>1420.9938507034637</v>
      </c>
      <c r="J243" s="20">
        <f t="shared" si="44"/>
        <v>27578.060286785505</v>
      </c>
      <c r="K243" s="3"/>
      <c r="L243" s="40" t="str">
        <f t="shared" si="45"/>
        <v>584.45,710.50</v>
      </c>
      <c r="M243" s="42" t="str">
        <f t="shared" si="46"/>
        <v>766.42,710.50</v>
      </c>
      <c r="N243" s="43" t="str">
        <f t="shared" si="47"/>
        <v>495.79,710.50</v>
      </c>
    </row>
    <row r="244" spans="1:14" ht="12.75">
      <c r="A244" s="3">
        <v>182</v>
      </c>
      <c r="B244" s="18">
        <f t="shared" si="36"/>
        <v>186.85745477654996</v>
      </c>
      <c r="C244" s="18">
        <f t="shared" si="37"/>
        <v>586.1573373002238</v>
      </c>
      <c r="D244" s="18">
        <f t="shared" si="39"/>
        <v>768.6509630470547</v>
      </c>
      <c r="E244" s="18">
        <f t="shared" si="38"/>
        <v>497.23624055601175</v>
      </c>
      <c r="F244" s="18">
        <f t="shared" si="40"/>
        <v>938.7793471426658</v>
      </c>
      <c r="G244" s="19">
        <f t="shared" si="41"/>
        <v>2768706.5368517875</v>
      </c>
      <c r="H244" s="20">
        <f t="shared" si="42"/>
        <v>1943.6512203512016</v>
      </c>
      <c r="I244" s="20">
        <f t="shared" si="43"/>
        <v>1424.4873297543093</v>
      </c>
      <c r="J244" s="20">
        <f t="shared" si="44"/>
        <v>27687.065368517873</v>
      </c>
      <c r="K244" s="3"/>
      <c r="L244" s="40" t="str">
        <f t="shared" si="45"/>
        <v>586.16,712.24</v>
      </c>
      <c r="M244" s="42" t="str">
        <f t="shared" si="46"/>
        <v>768.65,712.24</v>
      </c>
      <c r="N244" s="43" t="str">
        <f t="shared" si="47"/>
        <v>497.24,712.24</v>
      </c>
    </row>
    <row r="245" spans="1:14" ht="12.75">
      <c r="A245" s="3">
        <v>181</v>
      </c>
      <c r="B245" s="18">
        <f t="shared" si="36"/>
        <v>185.1598124003434</v>
      </c>
      <c r="C245" s="18">
        <f t="shared" si="37"/>
        <v>587.8549796764304</v>
      </c>
      <c r="D245" s="18">
        <f t="shared" si="39"/>
        <v>770.8771476639544</v>
      </c>
      <c r="E245" s="18">
        <f t="shared" si="38"/>
        <v>498.67634760447334</v>
      </c>
      <c r="F245" s="18">
        <f t="shared" si="40"/>
        <v>940.6291755350461</v>
      </c>
      <c r="G245" s="19">
        <f t="shared" si="41"/>
        <v>2779628.5452374257</v>
      </c>
      <c r="H245" s="20">
        <f t="shared" si="42"/>
        <v>1946.5314344481246</v>
      </c>
      <c r="I245" s="20">
        <f t="shared" si="43"/>
        <v>1427.990576492025</v>
      </c>
      <c r="J245" s="20">
        <f t="shared" si="44"/>
        <v>27796.285452374257</v>
      </c>
      <c r="K245" s="3"/>
      <c r="L245" s="40" t="str">
        <f t="shared" si="45"/>
        <v>587.85,714.00</v>
      </c>
      <c r="M245" s="42" t="str">
        <f t="shared" si="46"/>
        <v>770.88,714.00</v>
      </c>
      <c r="N245" s="43" t="str">
        <f t="shared" si="47"/>
        <v>498.68,714.00</v>
      </c>
    </row>
    <row r="246" spans="1:14" ht="12.75">
      <c r="A246" s="3">
        <v>180</v>
      </c>
      <c r="B246" s="18">
        <f t="shared" si="36"/>
        <v>183.46947392820857</v>
      </c>
      <c r="C246" s="18">
        <f t="shared" si="37"/>
        <v>589.5453181485652</v>
      </c>
      <c r="D246" s="18">
        <f t="shared" si="39"/>
        <v>773.0937543867607</v>
      </c>
      <c r="E246" s="18">
        <f t="shared" si="38"/>
        <v>500.1102587639288</v>
      </c>
      <c r="F246" s="18">
        <f t="shared" si="40"/>
        <v>942.4790039274264</v>
      </c>
      <c r="G246" s="19">
        <f t="shared" si="41"/>
        <v>2790572.053835465</v>
      </c>
      <c r="H246" s="20">
        <f t="shared" si="42"/>
        <v>1949.3992567670357</v>
      </c>
      <c r="I246" s="20">
        <f t="shared" si="43"/>
        <v>1431.5035999672357</v>
      </c>
      <c r="J246" s="20">
        <f t="shared" si="44"/>
        <v>27905.72053835465</v>
      </c>
      <c r="K246" s="3"/>
      <c r="L246" s="40" t="str">
        <f t="shared" si="45"/>
        <v>589.55,715.75</v>
      </c>
      <c r="M246" s="42" t="str">
        <f t="shared" si="46"/>
        <v>773.09,715.75</v>
      </c>
      <c r="N246" s="43" t="str">
        <f t="shared" si="47"/>
        <v>500.11,715.75</v>
      </c>
    </row>
    <row r="247" spans="1:14" ht="12.75">
      <c r="A247" s="3">
        <v>179</v>
      </c>
      <c r="B247" s="18">
        <f t="shared" si="36"/>
        <v>181.78642785529848</v>
      </c>
      <c r="C247" s="18">
        <f t="shared" si="37"/>
        <v>591.2283642214753</v>
      </c>
      <c r="D247" s="18">
        <f t="shared" si="39"/>
        <v>775.3007983022278</v>
      </c>
      <c r="E247" s="18">
        <f t="shared" si="38"/>
        <v>501.53798379391975</v>
      </c>
      <c r="F247" s="18">
        <f t="shared" si="40"/>
        <v>944.3288323198069</v>
      </c>
      <c r="G247" s="19">
        <f t="shared" si="41"/>
        <v>2801537.062645907</v>
      </c>
      <c r="H247" s="20">
        <f t="shared" si="42"/>
        <v>1952.2547068270176</v>
      </c>
      <c r="I247" s="20">
        <f t="shared" si="43"/>
        <v>1435.0264096426336</v>
      </c>
      <c r="J247" s="20">
        <f t="shared" si="44"/>
        <v>28015.37062645907</v>
      </c>
      <c r="K247" s="3"/>
      <c r="L247" s="40" t="str">
        <f t="shared" si="45"/>
        <v>591.23,717.51</v>
      </c>
      <c r="M247" s="42" t="str">
        <f t="shared" si="46"/>
        <v>775.30,717.51</v>
      </c>
      <c r="N247" s="43" t="str">
        <f t="shared" si="47"/>
        <v>501.54,717.51</v>
      </c>
    </row>
    <row r="248" spans="1:14" ht="12.75">
      <c r="A248" s="3">
        <v>178</v>
      </c>
      <c r="B248" s="18">
        <f t="shared" si="36"/>
        <v>180.1106628658838</v>
      </c>
      <c r="C248" s="18">
        <f t="shared" si="37"/>
        <v>592.90412921089</v>
      </c>
      <c r="D248" s="18">
        <f t="shared" si="39"/>
        <v>777.4982942491129</v>
      </c>
      <c r="E248" s="18">
        <f t="shared" si="38"/>
        <v>502.9595322935595</v>
      </c>
      <c r="F248" s="18">
        <f t="shared" si="40"/>
        <v>946.1786607121874</v>
      </c>
      <c r="G248" s="19">
        <f t="shared" si="41"/>
        <v>2812523.571668751</v>
      </c>
      <c r="H248" s="20">
        <f t="shared" si="42"/>
        <v>1955.097803826297</v>
      </c>
      <c r="I248" s="20">
        <f t="shared" si="43"/>
        <v>1438.5590153926812</v>
      </c>
      <c r="J248" s="20">
        <f t="shared" si="44"/>
        <v>28125.23571668751</v>
      </c>
      <c r="K248" s="3"/>
      <c r="L248" s="40" t="str">
        <f t="shared" si="45"/>
        <v>592.90,719.28</v>
      </c>
      <c r="M248" s="42" t="str">
        <f t="shared" si="46"/>
        <v>777.50,719.28</v>
      </c>
      <c r="N248" s="43" t="str">
        <f t="shared" si="47"/>
        <v>502.96,719.28</v>
      </c>
    </row>
    <row r="249" spans="1:14" ht="12.75">
      <c r="A249" s="3">
        <v>177</v>
      </c>
      <c r="B249" s="18">
        <f t="shared" si="36"/>
        <v>178.44216783356012</v>
      </c>
      <c r="C249" s="18">
        <f t="shared" si="37"/>
        <v>594.5726242432137</v>
      </c>
      <c r="D249" s="18">
        <f t="shared" si="39"/>
        <v>779.6862568179033</v>
      </c>
      <c r="E249" s="18">
        <f t="shared" si="38"/>
        <v>504.3749137013573</v>
      </c>
      <c r="F249" s="18">
        <f t="shared" si="40"/>
        <v>948.0284891045678</v>
      </c>
      <c r="G249" s="19">
        <f t="shared" si="41"/>
        <v>2823531.5809039967</v>
      </c>
      <c r="H249" s="20">
        <f t="shared" si="42"/>
        <v>1957.9285666418928</v>
      </c>
      <c r="I249" s="20">
        <f t="shared" si="43"/>
        <v>1442.101427503419</v>
      </c>
      <c r="J249" s="20">
        <f t="shared" si="44"/>
        <v>28235.315809039967</v>
      </c>
      <c r="K249" s="3"/>
      <c r="L249" s="40" t="str">
        <f t="shared" si="45"/>
        <v>594.57,721.05</v>
      </c>
      <c r="M249" s="42" t="str">
        <f t="shared" si="46"/>
        <v>779.69,721.05</v>
      </c>
      <c r="N249" s="43" t="str">
        <f t="shared" si="47"/>
        <v>504.37,721.05</v>
      </c>
    </row>
    <row r="250" spans="1:14" ht="12.75">
      <c r="A250" s="3">
        <v>176</v>
      </c>
      <c r="B250" s="18">
        <f t="shared" si="36"/>
        <v>176.7809318214894</v>
      </c>
      <c r="C250" s="18">
        <f t="shared" si="37"/>
        <v>596.2338602552844</v>
      </c>
      <c r="D250" s="18">
        <f t="shared" si="39"/>
        <v>781.8647003505015</v>
      </c>
      <c r="E250" s="18">
        <f t="shared" si="38"/>
        <v>505.78413729501375</v>
      </c>
      <c r="F250" s="18">
        <f t="shared" si="40"/>
        <v>949.8783174969482</v>
      </c>
      <c r="G250" s="19">
        <f t="shared" si="41"/>
        <v>2834561.090351643</v>
      </c>
      <c r="H250" s="20">
        <f t="shared" si="42"/>
        <v>1960.7470138292056</v>
      </c>
      <c r="I250" s="20">
        <f t="shared" si="43"/>
        <v>1445.6536566723812</v>
      </c>
      <c r="J250" s="20">
        <f t="shared" si="44"/>
        <v>28345.61090351643</v>
      </c>
      <c r="K250" s="3"/>
      <c r="L250" s="40" t="str">
        <f t="shared" si="45"/>
        <v>596.23,722.83</v>
      </c>
      <c r="M250" s="42" t="str">
        <f t="shared" si="46"/>
        <v>781.86,722.83</v>
      </c>
      <c r="N250" s="43" t="str">
        <f t="shared" si="47"/>
        <v>505.78,722.83</v>
      </c>
    </row>
    <row r="251" spans="1:14" ht="12.75">
      <c r="A251" s="3">
        <v>175</v>
      </c>
      <c r="B251" s="18">
        <f t="shared" si="36"/>
        <v>175.12694408266975</v>
      </c>
      <c r="C251" s="18">
        <f t="shared" si="37"/>
        <v>597.887847994104</v>
      </c>
      <c r="D251" s="18">
        <f t="shared" si="39"/>
        <v>784.0336389398695</v>
      </c>
      <c r="E251" s="18">
        <f t="shared" si="38"/>
        <v>507.18721219119163</v>
      </c>
      <c r="F251" s="18">
        <f t="shared" si="40"/>
        <v>951.7281458893285</v>
      </c>
      <c r="G251" s="19">
        <f t="shared" si="41"/>
        <v>2845612.1000116915</v>
      </c>
      <c r="H251" s="20">
        <f t="shared" si="42"/>
        <v>1963.5531636215612</v>
      </c>
      <c r="I251" s="20">
        <f t="shared" si="43"/>
        <v>1449.2157140086128</v>
      </c>
      <c r="J251" s="20">
        <f t="shared" si="44"/>
        <v>28456.121000116913</v>
      </c>
      <c r="K251" s="3"/>
      <c r="L251" s="40" t="str">
        <f t="shared" si="45"/>
        <v>597.89,724.61</v>
      </c>
      <c r="M251" s="42" t="str">
        <f t="shared" si="46"/>
        <v>784.03,724.61</v>
      </c>
      <c r="N251" s="43" t="str">
        <f t="shared" si="47"/>
        <v>507.19,724.61</v>
      </c>
    </row>
    <row r="252" spans="1:14" ht="12.75">
      <c r="A252" s="3">
        <v>174</v>
      </c>
      <c r="B252" s="18">
        <f t="shared" si="36"/>
        <v>173.48019406024014</v>
      </c>
      <c r="C252" s="18">
        <f t="shared" si="37"/>
        <v>599.5345980165337</v>
      </c>
      <c r="D252" s="18">
        <f t="shared" si="39"/>
        <v>786.1930864296312</v>
      </c>
      <c r="E252" s="18">
        <f t="shared" si="38"/>
        <v>508.5841473452577</v>
      </c>
      <c r="F252" s="18">
        <f t="shared" si="40"/>
        <v>953.577974281709</v>
      </c>
      <c r="G252" s="19">
        <f t="shared" si="41"/>
        <v>2856684.6098841415</v>
      </c>
      <c r="H252" s="20">
        <f t="shared" si="42"/>
        <v>1966.3470339296932</v>
      </c>
      <c r="I252" s="20">
        <f t="shared" si="43"/>
        <v>1452.787611032795</v>
      </c>
      <c r="J252" s="20">
        <f t="shared" si="44"/>
        <v>28566.846098841415</v>
      </c>
      <c r="K252" s="3"/>
      <c r="L252" s="40" t="str">
        <f t="shared" si="45"/>
        <v>599.53,726.39</v>
      </c>
      <c r="M252" s="42" t="str">
        <f t="shared" si="46"/>
        <v>786.19,726.39</v>
      </c>
      <c r="N252" s="43" t="str">
        <f t="shared" si="47"/>
        <v>508.58,726.39</v>
      </c>
    </row>
    <row r="253" spans="1:14" ht="12.75">
      <c r="A253" s="3">
        <v>173</v>
      </c>
      <c r="B253" s="18">
        <f t="shared" si="36"/>
        <v>171.84067138781438</v>
      </c>
      <c r="C253" s="18">
        <f t="shared" si="37"/>
        <v>601.1741206889594</v>
      </c>
      <c r="D253" s="18">
        <f t="shared" si="39"/>
        <v>788.3430564136323</v>
      </c>
      <c r="E253" s="18">
        <f t="shared" si="38"/>
        <v>509.97495155099904</v>
      </c>
      <c r="F253" s="18">
        <f t="shared" si="40"/>
        <v>955.4278026740894</v>
      </c>
      <c r="G253" s="19">
        <f t="shared" si="41"/>
        <v>2867778.6199689936</v>
      </c>
      <c r="H253" s="20">
        <f t="shared" si="42"/>
        <v>1969.1286423411761</v>
      </c>
      <c r="I253" s="20">
        <f t="shared" si="43"/>
        <v>1456.3693596774747</v>
      </c>
      <c r="J253" s="20">
        <f t="shared" si="44"/>
        <v>28677.786199689937</v>
      </c>
      <c r="K253" s="3"/>
      <c r="L253" s="40" t="str">
        <f t="shared" si="45"/>
        <v>601.17,728.18</v>
      </c>
      <c r="M253" s="42" t="str">
        <f t="shared" si="46"/>
        <v>788.34,728.18</v>
      </c>
      <c r="N253" s="43" t="str">
        <f t="shared" si="47"/>
        <v>509.97,728.18</v>
      </c>
    </row>
    <row r="254" spans="1:14" ht="12.75">
      <c r="A254" s="3">
        <v>172</v>
      </c>
      <c r="B254" s="18">
        <f t="shared" si="36"/>
        <v>170.20836588984957</v>
      </c>
      <c r="C254" s="18">
        <f t="shared" si="37"/>
        <v>602.8064261869242</v>
      </c>
      <c r="D254" s="18">
        <f t="shared" si="39"/>
        <v>790.4835622354592</v>
      </c>
      <c r="E254" s="18">
        <f t="shared" si="38"/>
        <v>511.359633440311</v>
      </c>
      <c r="F254" s="18">
        <f t="shared" si="40"/>
        <v>957.2776310664698</v>
      </c>
      <c r="G254" s="19">
        <f t="shared" si="41"/>
        <v>2878894.1302662473</v>
      </c>
      <c r="H254" s="20">
        <f t="shared" si="42"/>
        <v>1971.8980061198</v>
      </c>
      <c r="I254" s="20">
        <f t="shared" si="43"/>
        <v>1459.9609722873995</v>
      </c>
      <c r="J254" s="20">
        <f t="shared" si="44"/>
        <v>28788.94130266247</v>
      </c>
      <c r="K254" s="3"/>
      <c r="L254" s="40" t="str">
        <f t="shared" si="45"/>
        <v>602.81,729.98</v>
      </c>
      <c r="M254" s="42" t="str">
        <f t="shared" si="46"/>
        <v>790.48,729.98</v>
      </c>
      <c r="N254" s="43" t="str">
        <f t="shared" si="47"/>
        <v>511.36,729.98</v>
      </c>
    </row>
    <row r="255" spans="1:14" ht="12.75">
      <c r="A255" s="3">
        <v>171</v>
      </c>
      <c r="B255" s="18">
        <f t="shared" si="36"/>
        <v>168.58326758204748</v>
      </c>
      <c r="C255" s="18">
        <f t="shared" si="37"/>
        <v>604.4315244947263</v>
      </c>
      <c r="D255" s="18">
        <f t="shared" si="39"/>
        <v>792.6146169879112</v>
      </c>
      <c r="E255" s="18">
        <f t="shared" si="38"/>
        <v>512.7382014828562</v>
      </c>
      <c r="F255" s="18">
        <f t="shared" si="40"/>
        <v>959.1274594588502</v>
      </c>
      <c r="G255" s="19">
        <f t="shared" si="41"/>
        <v>2890031.1407759027</v>
      </c>
      <c r="H255" s="20">
        <f t="shared" si="42"/>
        <v>1974.6551422048904</v>
      </c>
      <c r="I255" s="20">
        <f t="shared" si="43"/>
        <v>1463.5624616199607</v>
      </c>
      <c r="J255" s="20">
        <f t="shared" si="44"/>
        <v>28900.311407759025</v>
      </c>
      <c r="K255" s="3"/>
      <c r="L255" s="40" t="str">
        <f t="shared" si="45"/>
        <v>604.43,731.78</v>
      </c>
      <c r="M255" s="42" t="str">
        <f t="shared" si="46"/>
        <v>792.61,731.78</v>
      </c>
      <c r="N255" s="43" t="str">
        <f t="shared" si="47"/>
        <v>512.74,731.78</v>
      </c>
    </row>
    <row r="256" spans="1:14" ht="12.75">
      <c r="A256" s="3">
        <v>170</v>
      </c>
      <c r="B256" s="18">
        <f t="shared" si="36"/>
        <v>166.96536667179078</v>
      </c>
      <c r="C256" s="18">
        <f t="shared" si="37"/>
        <v>606.049425404983</v>
      </c>
      <c r="D256" s="18">
        <f t="shared" si="39"/>
        <v>794.7362335124291</v>
      </c>
      <c r="E256" s="18">
        <f t="shared" si="38"/>
        <v>514.1106639856946</v>
      </c>
      <c r="F256" s="18">
        <f t="shared" si="40"/>
        <v>960.9772878512306</v>
      </c>
      <c r="G256" s="19">
        <f t="shared" si="41"/>
        <v>2901189.6514979596</v>
      </c>
      <c r="H256" s="20">
        <f t="shared" si="42"/>
        <v>1977.4000672105672</v>
      </c>
      <c r="I256" s="20">
        <f t="shared" si="43"/>
        <v>1467.1738408457438</v>
      </c>
      <c r="J256" s="20">
        <f t="shared" si="44"/>
        <v>29011.896514979595</v>
      </c>
      <c r="K256" s="3"/>
      <c r="L256" s="40" t="str">
        <f t="shared" si="45"/>
        <v>606.05,733.59</v>
      </c>
      <c r="M256" s="42" t="str">
        <f t="shared" si="46"/>
        <v>794.74,733.59</v>
      </c>
      <c r="N256" s="43" t="str">
        <f t="shared" si="47"/>
        <v>514.11,733.59</v>
      </c>
    </row>
    <row r="257" spans="1:14" ht="12.75">
      <c r="A257" s="3">
        <v>169</v>
      </c>
      <c r="B257" s="18">
        <f t="shared" si="36"/>
        <v>165.35465355861186</v>
      </c>
      <c r="C257" s="18">
        <f t="shared" si="37"/>
        <v>607.660138518162</v>
      </c>
      <c r="D257" s="18">
        <f t="shared" si="39"/>
        <v>796.84842439848</v>
      </c>
      <c r="E257" s="18">
        <f t="shared" si="38"/>
        <v>515.4770290928861</v>
      </c>
      <c r="F257" s="18">
        <f t="shared" si="40"/>
        <v>962.827116243611</v>
      </c>
      <c r="G257" s="19">
        <f t="shared" si="41"/>
        <v>2912369.6624324187</v>
      </c>
      <c r="H257" s="20">
        <f t="shared" si="42"/>
        <v>1980.1327974249505</v>
      </c>
      <c r="I257" s="20">
        <f t="shared" si="43"/>
        <v>1470.7951235491826</v>
      </c>
      <c r="J257" s="20">
        <f t="shared" si="44"/>
        <v>29123.696624324188</v>
      </c>
      <c r="K257" s="3"/>
      <c r="L257" s="40" t="str">
        <f t="shared" si="45"/>
        <v>607.66,735.40</v>
      </c>
      <c r="M257" s="42" t="str">
        <f t="shared" si="46"/>
        <v>796.85,735.40</v>
      </c>
      <c r="N257" s="43" t="str">
        <f t="shared" si="47"/>
        <v>515.48,735.40</v>
      </c>
    </row>
    <row r="258" spans="1:14" ht="12.75">
      <c r="A258" s="3">
        <v>168</v>
      </c>
      <c r="B258" s="18">
        <f t="shared" si="36"/>
        <v>163.75111883469958</v>
      </c>
      <c r="C258" s="18">
        <f t="shared" si="37"/>
        <v>609.2636732420742</v>
      </c>
      <c r="D258" s="18">
        <f t="shared" si="39"/>
        <v>798.9512019828938</v>
      </c>
      <c r="E258" s="18">
        <f t="shared" si="38"/>
        <v>516.8373047850606</v>
      </c>
      <c r="F258" s="18">
        <f t="shared" si="40"/>
        <v>964.6769446359915</v>
      </c>
      <c r="G258" s="19">
        <f t="shared" si="41"/>
        <v>2923571.1735792793</v>
      </c>
      <c r="H258" s="20">
        <f t="shared" si="42"/>
        <v>1982.8533488092992</v>
      </c>
      <c r="I258" s="20">
        <f t="shared" si="43"/>
        <v>1474.4263237293267</v>
      </c>
      <c r="J258" s="20">
        <f t="shared" si="44"/>
        <v>29235.711735792793</v>
      </c>
      <c r="K258" s="3"/>
      <c r="L258" s="40" t="str">
        <f t="shared" si="45"/>
        <v>609.26,737.21</v>
      </c>
      <c r="M258" s="42" t="str">
        <f t="shared" si="46"/>
        <v>798.95,737.21</v>
      </c>
      <c r="N258" s="43" t="str">
        <f t="shared" si="47"/>
        <v>516.84,737.21</v>
      </c>
    </row>
    <row r="259" spans="1:14" ht="12.75">
      <c r="A259" s="3">
        <v>167</v>
      </c>
      <c r="B259" s="18">
        <f t="shared" si="36"/>
        <v>162.154753285438</v>
      </c>
      <c r="C259" s="18">
        <f t="shared" si="37"/>
        <v>610.8600387913358</v>
      </c>
      <c r="D259" s="18">
        <f t="shared" si="39"/>
        <v>801.0445783491554</v>
      </c>
      <c r="E259" s="18">
        <f t="shared" si="38"/>
        <v>518.1914988789604</v>
      </c>
      <c r="F259" s="18">
        <f t="shared" si="40"/>
        <v>966.5267730283718</v>
      </c>
      <c r="G259" s="19">
        <f t="shared" si="41"/>
        <v>2934794.184938541</v>
      </c>
      <c r="H259" s="20">
        <f t="shared" si="42"/>
        <v>1985.5617369970987</v>
      </c>
      <c r="I259" s="20">
        <f t="shared" si="43"/>
        <v>1478.0674558007106</v>
      </c>
      <c r="J259" s="20">
        <f t="shared" si="44"/>
        <v>29347.94184938541</v>
      </c>
      <c r="K259" s="3"/>
      <c r="L259" s="40" t="str">
        <f t="shared" si="45"/>
        <v>610.86,739.03</v>
      </c>
      <c r="M259" s="42" t="str">
        <f t="shared" si="46"/>
        <v>801.04,739.03</v>
      </c>
      <c r="N259" s="43" t="str">
        <f t="shared" si="47"/>
        <v>518.19,739.03</v>
      </c>
    </row>
    <row r="260" spans="1:14" ht="12.75">
      <c r="A260" s="3">
        <v>166</v>
      </c>
      <c r="B260" s="18">
        <f t="shared" si="36"/>
        <v>160.56554788998608</v>
      </c>
      <c r="C260" s="18">
        <f t="shared" si="37"/>
        <v>612.4492441867877</v>
      </c>
      <c r="D260" s="18">
        <f t="shared" si="39"/>
        <v>803.128565326645</v>
      </c>
      <c r="E260" s="18">
        <f t="shared" si="38"/>
        <v>519.539619026949</v>
      </c>
      <c r="F260" s="18">
        <f t="shared" si="40"/>
        <v>968.3766014207522</v>
      </c>
      <c r="G260" s="19">
        <f t="shared" si="41"/>
        <v>2946038.6965102046</v>
      </c>
      <c r="H260" s="20">
        <f t="shared" si="42"/>
        <v>1988.257977293076</v>
      </c>
      <c r="I260" s="20">
        <f t="shared" si="43"/>
        <v>1481.7185345943408</v>
      </c>
      <c r="J260" s="20">
        <f t="shared" si="44"/>
        <v>29460.386965102047</v>
      </c>
      <c r="K260" s="3"/>
      <c r="L260" s="40" t="str">
        <f t="shared" si="45"/>
        <v>612.45,740.86</v>
      </c>
      <c r="M260" s="42" t="str">
        <f t="shared" si="46"/>
        <v>803.13,740.86</v>
      </c>
      <c r="N260" s="43" t="str">
        <f t="shared" si="47"/>
        <v>519.54,740.86</v>
      </c>
    </row>
    <row r="261" spans="1:14" ht="12.75">
      <c r="A261" s="3">
        <v>165</v>
      </c>
      <c r="B261" s="18">
        <f t="shared" si="36"/>
        <v>158.98349382189224</v>
      </c>
      <c r="C261" s="18">
        <f t="shared" si="37"/>
        <v>614.0312982548816</v>
      </c>
      <c r="D261" s="18">
        <f t="shared" si="39"/>
        <v>805.2031744898329</v>
      </c>
      <c r="E261" s="18">
        <f t="shared" si="38"/>
        <v>520.8816727164901</v>
      </c>
      <c r="F261" s="18">
        <f t="shared" si="40"/>
        <v>970.2264298131327</v>
      </c>
      <c r="G261" s="19">
        <f t="shared" si="41"/>
        <v>2957304.708294271</v>
      </c>
      <c r="H261" s="20">
        <f t="shared" si="42"/>
        <v>1990.9420846721582</v>
      </c>
      <c r="I261" s="20">
        <f t="shared" si="43"/>
        <v>1485.3795753587883</v>
      </c>
      <c r="J261" s="20">
        <f t="shared" si="44"/>
        <v>29573.04708294271</v>
      </c>
      <c r="K261" s="3"/>
      <c r="L261" s="40" t="str">
        <f t="shared" si="45"/>
        <v>614.03,742.69</v>
      </c>
      <c r="M261" s="42" t="str">
        <f t="shared" si="46"/>
        <v>805.20,742.69</v>
      </c>
      <c r="N261" s="43" t="str">
        <f t="shared" si="47"/>
        <v>520.88,742.69</v>
      </c>
    </row>
    <row r="262" spans="1:14" ht="12.75">
      <c r="A262" s="3">
        <v>164</v>
      </c>
      <c r="B262" s="18">
        <f t="shared" si="36"/>
        <v>157.40858244974504</v>
      </c>
      <c r="C262" s="18">
        <f t="shared" si="37"/>
        <v>615.6062096270288</v>
      </c>
      <c r="D262" s="18">
        <f t="shared" si="39"/>
        <v>807.2684171574251</v>
      </c>
      <c r="E262" s="18">
        <f t="shared" si="38"/>
        <v>522.2176672695947</v>
      </c>
      <c r="F262" s="18">
        <f t="shared" si="40"/>
        <v>972.0762582055131</v>
      </c>
      <c r="G262" s="19">
        <f t="shared" si="41"/>
        <v>2968592.220290738</v>
      </c>
      <c r="H262" s="20">
        <f t="shared" si="42"/>
        <v>1993.6140737783674</v>
      </c>
      <c r="I262" s="20">
        <f t="shared" si="43"/>
        <v>1489.0505937613884</v>
      </c>
      <c r="J262" s="20">
        <f t="shared" si="44"/>
        <v>29685.922202907383</v>
      </c>
      <c r="K262" s="3"/>
      <c r="L262" s="40" t="str">
        <f t="shared" si="45"/>
        <v>615.61,744.53</v>
      </c>
      <c r="M262" s="42" t="str">
        <f t="shared" si="46"/>
        <v>807.27,744.53</v>
      </c>
      <c r="N262" s="43" t="str">
        <f t="shared" si="47"/>
        <v>522.22,744.53</v>
      </c>
    </row>
    <row r="263" spans="1:14" ht="12.75">
      <c r="A263" s="3">
        <v>163</v>
      </c>
      <c r="B263" s="18">
        <f t="shared" si="36"/>
        <v>155.8408053378671</v>
      </c>
      <c r="C263" s="18">
        <f t="shared" si="37"/>
        <v>617.1739867389067</v>
      </c>
      <c r="D263" s="18">
        <f t="shared" si="39"/>
        <v>809.3243043914543</v>
      </c>
      <c r="E263" s="18">
        <f t="shared" si="38"/>
        <v>523.5476098422331</v>
      </c>
      <c r="F263" s="18">
        <f t="shared" si="40"/>
        <v>973.9260865978936</v>
      </c>
      <c r="G263" s="19">
        <f t="shared" si="41"/>
        <v>2979901.232499608</v>
      </c>
      <c r="H263" s="20">
        <f t="shared" si="42"/>
        <v>1996.2739589236442</v>
      </c>
      <c r="I263" s="20">
        <f t="shared" si="43"/>
        <v>1492.7316058895635</v>
      </c>
      <c r="J263" s="20">
        <f t="shared" si="44"/>
        <v>29799.012324996078</v>
      </c>
      <c r="K263" s="3"/>
      <c r="L263" s="40" t="str">
        <f t="shared" si="45"/>
        <v>617.17,746.37</v>
      </c>
      <c r="M263" s="42" t="str">
        <f t="shared" si="46"/>
        <v>809.32,746.37</v>
      </c>
      <c r="N263" s="43" t="str">
        <f t="shared" si="47"/>
        <v>523.55,746.37</v>
      </c>
    </row>
    <row r="264" spans="1:14" ht="12.75">
      <c r="A264" s="3">
        <v>162</v>
      </c>
      <c r="B264" s="18">
        <f t="shared" si="36"/>
        <v>154.28015424704495</v>
      </c>
      <c r="C264" s="18">
        <f t="shared" si="37"/>
        <v>618.7346378297289</v>
      </c>
      <c r="D264" s="18">
        <f t="shared" si="39"/>
        <v>811.3708469963224</v>
      </c>
      <c r="E264" s="18">
        <f t="shared" si="38"/>
        <v>524.8715074237157</v>
      </c>
      <c r="F264" s="18">
        <f t="shared" si="40"/>
        <v>975.7759149902739</v>
      </c>
      <c r="G264" s="19">
        <f t="shared" si="41"/>
        <v>2991231.7449208777</v>
      </c>
      <c r="H264" s="20">
        <f t="shared" si="42"/>
        <v>1998.9217540866093</v>
      </c>
      <c r="I264" s="20">
        <f t="shared" si="43"/>
        <v>1496.422628252248</v>
      </c>
      <c r="J264" s="20">
        <f t="shared" si="44"/>
        <v>29912.31744920878</v>
      </c>
      <c r="K264" s="3"/>
      <c r="L264" s="40" t="str">
        <f t="shared" si="45"/>
        <v>618.73,748.21</v>
      </c>
      <c r="M264" s="42" t="str">
        <f t="shared" si="46"/>
        <v>811.37,748.21</v>
      </c>
      <c r="N264" s="43" t="str">
        <f t="shared" si="47"/>
        <v>524.87,748.21</v>
      </c>
    </row>
    <row r="265" spans="1:14" ht="12.75">
      <c r="A265" s="3">
        <v>161</v>
      </c>
      <c r="B265" s="18">
        <f t="shared" si="36"/>
        <v>152.72662113529918</v>
      </c>
      <c r="C265" s="18">
        <f t="shared" si="37"/>
        <v>620.2881709414746</v>
      </c>
      <c r="D265" s="18">
        <f t="shared" si="39"/>
        <v>813.4080555177901</v>
      </c>
      <c r="E265" s="18">
        <f t="shared" si="38"/>
        <v>526.1893668360394</v>
      </c>
      <c r="F265" s="18">
        <f t="shared" si="40"/>
        <v>977.6257433826543</v>
      </c>
      <c r="G265" s="19">
        <f t="shared" si="41"/>
        <v>3002583.75755455</v>
      </c>
      <c r="H265" s="20">
        <f t="shared" si="42"/>
        <v>2001.557472911257</v>
      </c>
      <c r="I265" s="20">
        <f t="shared" si="43"/>
        <v>1500.1236777814352</v>
      </c>
      <c r="J265" s="20">
        <f t="shared" si="44"/>
        <v>30025.8375755455</v>
      </c>
      <c r="K265" s="3"/>
      <c r="L265" s="40" t="str">
        <f t="shared" si="45"/>
        <v>620.29,750.06</v>
      </c>
      <c r="M265" s="42" t="str">
        <f t="shared" si="46"/>
        <v>813.41,750.06</v>
      </c>
      <c r="N265" s="43" t="str">
        <f t="shared" si="47"/>
        <v>526.19,750.06</v>
      </c>
    </row>
    <row r="266" spans="1:14" ht="12.75">
      <c r="A266" s="3">
        <v>160</v>
      </c>
      <c r="B266" s="18">
        <f t="shared" si="36"/>
        <v>151.18019815869832</v>
      </c>
      <c r="C266" s="18">
        <f t="shared" si="37"/>
        <v>621.8345939180755</v>
      </c>
      <c r="D266" s="18">
        <f t="shared" si="39"/>
        <v>815.4359402419108</v>
      </c>
      <c r="E266" s="18">
        <f t="shared" si="38"/>
        <v>527.5011947331977</v>
      </c>
      <c r="F266" s="18">
        <f t="shared" si="40"/>
        <v>979.4755717750347</v>
      </c>
      <c r="G266" s="19">
        <f t="shared" si="41"/>
        <v>3013957.2704006243</v>
      </c>
      <c r="H266" s="20">
        <f t="shared" si="42"/>
        <v>2004.1811287055734</v>
      </c>
      <c r="I266" s="20">
        <f t="shared" si="43"/>
        <v>1503.8347718338352</v>
      </c>
      <c r="J266" s="20">
        <f t="shared" si="44"/>
        <v>30139.57270400624</v>
      </c>
      <c r="K266" s="3"/>
      <c r="L266" s="40" t="str">
        <f t="shared" si="45"/>
        <v>621.83,751.92</v>
      </c>
      <c r="M266" s="42" t="str">
        <f t="shared" si="46"/>
        <v>815.44,751.92</v>
      </c>
      <c r="N266" s="43" t="str">
        <f t="shared" si="47"/>
        <v>527.50,751.92</v>
      </c>
    </row>
    <row r="267" spans="1:14" ht="12.75">
      <c r="A267" s="3">
        <v>159</v>
      </c>
      <c r="B267" s="18">
        <f t="shared" si="36"/>
        <v>149.64087767221258</v>
      </c>
      <c r="C267" s="18">
        <f t="shared" si="37"/>
        <v>623.3739144045612</v>
      </c>
      <c r="D267" s="18">
        <f t="shared" si="39"/>
        <v>817.4545111939098</v>
      </c>
      <c r="E267" s="18">
        <f t="shared" si="38"/>
        <v>528.8069976004559</v>
      </c>
      <c r="F267" s="18">
        <f t="shared" si="40"/>
        <v>981.3254001674152</v>
      </c>
      <c r="G267" s="19">
        <f t="shared" si="41"/>
        <v>3025352.2834591004</v>
      </c>
      <c r="H267" s="20">
        <f t="shared" si="42"/>
        <v>2006.7927344400898</v>
      </c>
      <c r="I267" s="20">
        <f t="shared" si="43"/>
        <v>1507.5559281926523</v>
      </c>
      <c r="J267" s="20">
        <f t="shared" si="44"/>
        <v>30253.522834591004</v>
      </c>
      <c r="K267" s="3"/>
      <c r="L267" s="40" t="str">
        <f t="shared" si="45"/>
        <v>623.37,753.78</v>
      </c>
      <c r="M267" s="42" t="str">
        <f t="shared" si="46"/>
        <v>817.45,753.78</v>
      </c>
      <c r="N267" s="43" t="str">
        <f t="shared" si="47"/>
        <v>528.81,753.78</v>
      </c>
    </row>
    <row r="268" spans="1:14" ht="12.75">
      <c r="A268" s="3">
        <v>158</v>
      </c>
      <c r="B268" s="18">
        <f t="shared" si="36"/>
        <v>148.1086522306117</v>
      </c>
      <c r="C268" s="18">
        <f t="shared" si="37"/>
        <v>624.9061398461621</v>
      </c>
      <c r="D268" s="18">
        <f t="shared" si="39"/>
        <v>819.4637781370078</v>
      </c>
      <c r="E268" s="18">
        <f t="shared" si="38"/>
        <v>530.1067817535896</v>
      </c>
      <c r="F268" s="18">
        <f t="shared" si="40"/>
        <v>983.1752285597956</v>
      </c>
      <c r="G268" s="19">
        <f t="shared" si="41"/>
        <v>3036768.796729978</v>
      </c>
      <c r="H268" s="20">
        <f t="shared" si="42"/>
        <v>2009.3923027463572</v>
      </c>
      <c r="I268" s="20">
        <f t="shared" si="43"/>
        <v>1511.2871650694808</v>
      </c>
      <c r="J268" s="20">
        <f t="shared" si="44"/>
        <v>30367.687967299782</v>
      </c>
      <c r="K268" s="3"/>
      <c r="L268" s="40" t="str">
        <f t="shared" si="45"/>
        <v>624.91,755.64</v>
      </c>
      <c r="M268" s="42" t="str">
        <f t="shared" si="46"/>
        <v>819.46,755.64</v>
      </c>
      <c r="N268" s="43" t="str">
        <f t="shared" si="47"/>
        <v>530.11,755.64</v>
      </c>
    </row>
    <row r="269" spans="1:14" ht="12.75">
      <c r="A269" s="3">
        <v>157</v>
      </c>
      <c r="B269" s="18">
        <f t="shared" si="36"/>
        <v>146.583514589405</v>
      </c>
      <c r="C269" s="18">
        <f t="shared" si="37"/>
        <v>626.4312774873688</v>
      </c>
      <c r="D269" s="18">
        <f t="shared" si="39"/>
        <v>821.4637505711878</v>
      </c>
      <c r="E269" s="18">
        <f t="shared" si="38"/>
        <v>531.4005533380877</v>
      </c>
      <c r="F269" s="18">
        <f t="shared" si="40"/>
        <v>985.025056952176</v>
      </c>
      <c r="G269" s="19">
        <f t="shared" si="41"/>
        <v>3048206.810213257</v>
      </c>
      <c r="H269" s="20">
        <f t="shared" si="42"/>
        <v>2011.9798459153533</v>
      </c>
      <c r="I269" s="20">
        <f t="shared" si="43"/>
        <v>1515.0285011063174</v>
      </c>
      <c r="J269" s="20">
        <f t="shared" si="44"/>
        <v>30482.068102132573</v>
      </c>
      <c r="K269" s="3"/>
      <c r="L269" s="40" t="str">
        <f t="shared" si="45"/>
        <v>626.43,757.51</v>
      </c>
      <c r="M269" s="42" t="str">
        <f t="shared" si="46"/>
        <v>821.46,757.51</v>
      </c>
      <c r="N269" s="43" t="str">
        <f t="shared" si="47"/>
        <v>531.40,757.51</v>
      </c>
    </row>
    <row r="270" spans="1:14" ht="12.75">
      <c r="A270" s="3">
        <v>156</v>
      </c>
      <c r="B270" s="18">
        <f t="shared" si="36"/>
        <v>145.06545770582898</v>
      </c>
      <c r="C270" s="18">
        <f t="shared" si="37"/>
        <v>627.9493343709448</v>
      </c>
      <c r="D270" s="18">
        <f t="shared" si="39"/>
        <v>823.4544377319003</v>
      </c>
      <c r="E270" s="18">
        <f t="shared" si="38"/>
        <v>532.688318328314</v>
      </c>
      <c r="F270" s="18">
        <f t="shared" si="40"/>
        <v>986.8748853445563</v>
      </c>
      <c r="G270" s="19">
        <f t="shared" si="41"/>
        <v>3059666.3239089376</v>
      </c>
      <c r="H270" s="20">
        <f t="shared" si="42"/>
        <v>2014.555375895806</v>
      </c>
      <c r="I270" s="20">
        <f t="shared" si="43"/>
        <v>1518.7799553777</v>
      </c>
      <c r="J270" s="20">
        <f t="shared" si="44"/>
        <v>30596.663239089376</v>
      </c>
      <c r="K270" s="3"/>
      <c r="L270" s="40" t="str">
        <f t="shared" si="45"/>
        <v>627.95,759.39</v>
      </c>
      <c r="M270" s="42" t="str">
        <f t="shared" si="46"/>
        <v>823.45,759.39</v>
      </c>
      <c r="N270" s="43" t="str">
        <f t="shared" si="47"/>
        <v>532.69,759.39</v>
      </c>
    </row>
    <row r="271" spans="1:14" ht="12.75">
      <c r="A271" s="3">
        <v>155</v>
      </c>
      <c r="B271" s="18">
        <f t="shared" si="36"/>
        <v>143.55447473987863</v>
      </c>
      <c r="C271" s="18">
        <f t="shared" si="37"/>
        <v>629.4603173368952</v>
      </c>
      <c r="D271" s="18">
        <f t="shared" si="39"/>
        <v>825.4358485887102</v>
      </c>
      <c r="E271" s="18">
        <f t="shared" si="38"/>
        <v>533.9700825266328</v>
      </c>
      <c r="F271" s="18">
        <f t="shared" si="40"/>
        <v>988.7247137369368</v>
      </c>
      <c r="G271" s="19">
        <f t="shared" si="41"/>
        <v>3071147.3378170207</v>
      </c>
      <c r="H271" s="20">
        <f t="shared" si="42"/>
        <v>2017.1189042924436</v>
      </c>
      <c r="I271" s="20">
        <f t="shared" si="43"/>
        <v>1522.5415473929656</v>
      </c>
      <c r="J271" s="20">
        <f t="shared" si="44"/>
        <v>30711.47337817021</v>
      </c>
      <c r="K271" s="3"/>
      <c r="L271" s="40" t="str">
        <f t="shared" si="45"/>
        <v>629.46,761.27</v>
      </c>
      <c r="M271" s="42" t="str">
        <f t="shared" si="46"/>
        <v>825.44,761.27</v>
      </c>
      <c r="N271" s="43" t="str">
        <f t="shared" si="47"/>
        <v>533.97,761.27</v>
      </c>
    </row>
    <row r="272" spans="1:14" ht="12.75">
      <c r="A272" s="3">
        <v>154</v>
      </c>
      <c r="B272" s="18">
        <f t="shared" si="36"/>
        <v>142.05055905538654</v>
      </c>
      <c r="C272" s="18">
        <f t="shared" si="37"/>
        <v>630.9642330213873</v>
      </c>
      <c r="D272" s="18">
        <f t="shared" si="39"/>
        <v>827.4079918438824</v>
      </c>
      <c r="E272" s="18">
        <f t="shared" si="38"/>
        <v>535.2458515624934</v>
      </c>
      <c r="F272" s="18">
        <f t="shared" si="40"/>
        <v>990.5745421293173</v>
      </c>
      <c r="G272" s="19">
        <f t="shared" si="41"/>
        <v>3082649.8519375054</v>
      </c>
      <c r="H272" s="20">
        <f t="shared" si="42"/>
        <v>2019.6704423641647</v>
      </c>
      <c r="I272" s="20">
        <f t="shared" si="43"/>
        <v>1526.3132970986342</v>
      </c>
      <c r="J272" s="20">
        <f t="shared" si="44"/>
        <v>30826.498519375054</v>
      </c>
      <c r="K272" s="3"/>
      <c r="L272" s="40" t="str">
        <f t="shared" si="45"/>
        <v>630.96,763.16</v>
      </c>
      <c r="M272" s="42" t="str">
        <f t="shared" si="46"/>
        <v>827.41,763.16</v>
      </c>
      <c r="N272" s="43" t="str">
        <f t="shared" si="47"/>
        <v>535.25,763.16</v>
      </c>
    </row>
    <row r="273" spans="1:14" ht="12.75">
      <c r="A273" s="3">
        <v>153</v>
      </c>
      <c r="B273" s="18">
        <f t="shared" si="36"/>
        <v>140.55370422115084</v>
      </c>
      <c r="C273" s="18">
        <f t="shared" si="37"/>
        <v>632.461087855623</v>
      </c>
      <c r="D273" s="18">
        <f t="shared" si="39"/>
        <v>829.370875930903</v>
      </c>
      <c r="E273" s="18">
        <f t="shared" si="38"/>
        <v>536.5156308914728</v>
      </c>
      <c r="F273" s="18">
        <f t="shared" si="40"/>
        <v>992.4243705216976</v>
      </c>
      <c r="G273" s="19">
        <f t="shared" si="41"/>
        <v>3094173.8662703913</v>
      </c>
      <c r="H273" s="20">
        <f t="shared" si="42"/>
        <v>2022.2100010221236</v>
      </c>
      <c r="I273" s="20">
        <f t="shared" si="43"/>
        <v>1530.09522488092</v>
      </c>
      <c r="J273" s="20">
        <f t="shared" si="44"/>
        <v>30941.738662703912</v>
      </c>
      <c r="K273" s="3"/>
      <c r="L273" s="40" t="str">
        <f t="shared" si="45"/>
        <v>632.46,765.05</v>
      </c>
      <c r="M273" s="42" t="str">
        <f t="shared" si="46"/>
        <v>829.37,765.05</v>
      </c>
      <c r="N273" s="43" t="str">
        <f t="shared" si="47"/>
        <v>536.52,765.05</v>
      </c>
    </row>
    <row r="274" spans="1:14" ht="12.75">
      <c r="A274" s="3">
        <v>152</v>
      </c>
      <c r="B274" s="18">
        <f t="shared" si="36"/>
        <v>139.06390401211172</v>
      </c>
      <c r="C274" s="18">
        <f t="shared" si="37"/>
        <v>633.9508880646621</v>
      </c>
      <c r="D274" s="18">
        <f t="shared" si="39"/>
        <v>831.3245090129352</v>
      </c>
      <c r="E274" s="18">
        <f t="shared" si="38"/>
        <v>537.7794257942785</v>
      </c>
      <c r="F274" s="18">
        <f t="shared" si="40"/>
        <v>994.2741989140779</v>
      </c>
      <c r="G274" s="19">
        <f t="shared" si="41"/>
        <v>3105719.3808156783</v>
      </c>
      <c r="H274" s="20">
        <f t="shared" si="42"/>
        <v>2024.737590827735</v>
      </c>
      <c r="I274" s="20">
        <f t="shared" si="43"/>
        <v>1533.8873515683708</v>
      </c>
      <c r="J274" s="20">
        <f t="shared" si="44"/>
        <v>31057.193808156782</v>
      </c>
      <c r="K274" s="3"/>
      <c r="L274" s="40" t="str">
        <f t="shared" si="45"/>
        <v>633.95,766.94</v>
      </c>
      <c r="M274" s="42" t="str">
        <f t="shared" si="46"/>
        <v>831.32,766.94</v>
      </c>
      <c r="N274" s="43" t="str">
        <f t="shared" si="47"/>
        <v>537.78,766.94</v>
      </c>
    </row>
    <row r="275" spans="1:14" ht="12.75">
      <c r="A275" s="3">
        <v>151</v>
      </c>
      <c r="B275" s="18">
        <f t="shared" si="36"/>
        <v>137.58115241057658</v>
      </c>
      <c r="C275" s="18">
        <f t="shared" si="37"/>
        <v>635.4336396661972</v>
      </c>
      <c r="D275" s="18">
        <f t="shared" si="39"/>
        <v>833.268898981214</v>
      </c>
      <c r="E275" s="18">
        <f t="shared" si="38"/>
        <v>539.0372413757085</v>
      </c>
      <c r="F275" s="18">
        <f t="shared" si="40"/>
        <v>996.1240273064584</v>
      </c>
      <c r="G275" s="19">
        <f t="shared" si="41"/>
        <v>3117286.395573368</v>
      </c>
      <c r="H275" s="20">
        <f t="shared" si="42"/>
        <v>2027.253221990595</v>
      </c>
      <c r="I275" s="20">
        <f t="shared" si="43"/>
        <v>1537.6896984346388</v>
      </c>
      <c r="J275" s="20">
        <f t="shared" si="44"/>
        <v>31172.86395573368</v>
      </c>
      <c r="K275" s="3"/>
      <c r="L275" s="40" t="str">
        <f t="shared" si="45"/>
        <v>635.43,768.84</v>
      </c>
      <c r="M275" s="42" t="str">
        <f t="shared" si="46"/>
        <v>833.27,768.84</v>
      </c>
      <c r="N275" s="43" t="str">
        <f t="shared" si="47"/>
        <v>539.04,768.84</v>
      </c>
    </row>
    <row r="276" spans="1:14" ht="12.75">
      <c r="A276" s="3">
        <v>150</v>
      </c>
      <c r="B276" s="18">
        <f t="shared" si="36"/>
        <v>136.10544360750225</v>
      </c>
      <c r="C276" s="18">
        <f t="shared" si="37"/>
        <v>636.9093484692715</v>
      </c>
      <c r="D276" s="18">
        <f t="shared" si="39"/>
        <v>835.204053453364</v>
      </c>
      <c r="E276" s="18">
        <f t="shared" si="38"/>
        <v>540.289082563564</v>
      </c>
      <c r="F276" s="18">
        <f t="shared" si="40"/>
        <v>997.9738556988389</v>
      </c>
      <c r="G276" s="19">
        <f t="shared" si="41"/>
        <v>3128874.9105434595</v>
      </c>
      <c r="H276" s="20">
        <f t="shared" si="42"/>
        <v>2029.756904366306</v>
      </c>
      <c r="I276" s="20">
        <f t="shared" si="43"/>
        <v>1541.502287201383</v>
      </c>
      <c r="J276" s="20">
        <f t="shared" si="44"/>
        <v>31288.749105434596</v>
      </c>
      <c r="K276" s="3"/>
      <c r="L276" s="40" t="str">
        <f t="shared" si="45"/>
        <v>636.91,770.75</v>
      </c>
      <c r="M276" s="42" t="str">
        <f t="shared" si="46"/>
        <v>835.20,770.75</v>
      </c>
      <c r="N276" s="43" t="str">
        <f t="shared" si="47"/>
        <v>540.29,770.75</v>
      </c>
    </row>
    <row r="277" spans="1:14" ht="12.75">
      <c r="A277" s="3">
        <v>149</v>
      </c>
      <c r="B277" s="18">
        <f t="shared" si="36"/>
        <v>134.63677200382403</v>
      </c>
      <c r="C277" s="18">
        <f t="shared" si="37"/>
        <v>638.3780200729498</v>
      </c>
      <c r="D277" s="18">
        <f t="shared" si="39"/>
        <v>837.1299797716571</v>
      </c>
      <c r="E277" s="18">
        <f t="shared" si="38"/>
        <v>541.5349541075216</v>
      </c>
      <c r="F277" s="18">
        <f t="shared" si="40"/>
        <v>999.8236840912193</v>
      </c>
      <c r="G277" s="19">
        <f t="shared" si="41"/>
        <v>3140484.9257259527</v>
      </c>
      <c r="H277" s="20">
        <f t="shared" si="42"/>
        <v>2032.248647454221</v>
      </c>
      <c r="I277" s="20">
        <f t="shared" si="43"/>
        <v>1545.3251400413078</v>
      </c>
      <c r="J277" s="20">
        <f t="shared" si="44"/>
        <v>31404.849257259528</v>
      </c>
      <c r="K277" s="3"/>
      <c r="L277" s="40" t="str">
        <f t="shared" si="45"/>
        <v>638.38,772.66</v>
      </c>
      <c r="M277" s="42" t="str">
        <f t="shared" si="46"/>
        <v>837.13,772.66</v>
      </c>
      <c r="N277" s="43" t="str">
        <f t="shared" si="47"/>
        <v>541.53,772.66</v>
      </c>
    </row>
    <row r="278" spans="1:14" ht="12.75">
      <c r="A278" s="3">
        <v>148</v>
      </c>
      <c r="B278" s="18">
        <f t="shared" si="36"/>
        <v>133.17513221184367</v>
      </c>
      <c r="C278" s="18">
        <f t="shared" si="37"/>
        <v>639.8396598649301</v>
      </c>
      <c r="D278" s="18">
        <f t="shared" si="39"/>
        <v>839.0466850011921</v>
      </c>
      <c r="E278" s="18">
        <f t="shared" si="38"/>
        <v>542.7748605779564</v>
      </c>
      <c r="F278" s="18">
        <f t="shared" si="40"/>
        <v>1001.6735124835997</v>
      </c>
      <c r="G278" s="19">
        <f t="shared" si="41"/>
        <v>3152116.4411208467</v>
      </c>
      <c r="H278" s="20">
        <f t="shared" si="42"/>
        <v>2034.7284603950907</v>
      </c>
      <c r="I278" s="20">
        <f t="shared" si="43"/>
        <v>1549.1582795813397</v>
      </c>
      <c r="J278" s="20">
        <f t="shared" si="44"/>
        <v>31521.164411208465</v>
      </c>
      <c r="K278" s="3"/>
      <c r="L278" s="40" t="str">
        <f t="shared" si="45"/>
        <v>639.84,774.58</v>
      </c>
      <c r="M278" s="42" t="str">
        <f t="shared" si="46"/>
        <v>839.05,774.58</v>
      </c>
      <c r="N278" s="43" t="str">
        <f t="shared" si="47"/>
        <v>542.77,774.58</v>
      </c>
    </row>
    <row r="279" spans="1:14" ht="12.75">
      <c r="A279" s="3">
        <v>147</v>
      </c>
      <c r="B279" s="18">
        <f t="shared" si="36"/>
        <v>131.7205190566699</v>
      </c>
      <c r="C279" s="18">
        <f t="shared" si="37"/>
        <v>641.2942730201039</v>
      </c>
      <c r="D279" s="18">
        <f t="shared" si="39"/>
        <v>840.9541759280054</v>
      </c>
      <c r="E279" s="18">
        <f t="shared" si="38"/>
        <v>544.0088063647195</v>
      </c>
      <c r="F279" s="18">
        <f t="shared" si="40"/>
        <v>1003.52334087598</v>
      </c>
      <c r="G279" s="19">
        <f t="shared" si="41"/>
        <v>3163769.4567281427</v>
      </c>
      <c r="H279" s="20">
        <f t="shared" si="42"/>
        <v>2037.1963519686171</v>
      </c>
      <c r="I279" s="20">
        <f t="shared" si="43"/>
        <v>1553.001728905943</v>
      </c>
      <c r="J279" s="20">
        <f t="shared" si="44"/>
        <v>31637.694567281425</v>
      </c>
      <c r="K279" s="3"/>
      <c r="L279" s="40" t="str">
        <f t="shared" si="45"/>
        <v>641.29,776.50</v>
      </c>
      <c r="M279" s="42" t="str">
        <f t="shared" si="46"/>
        <v>840.95,776.50</v>
      </c>
      <c r="N279" s="43" t="str">
        <f t="shared" si="47"/>
        <v>544.01,776.50</v>
      </c>
    </row>
    <row r="280" spans="1:14" ht="12.75">
      <c r="A280" s="3">
        <v>146</v>
      </c>
      <c r="B280" s="18">
        <f t="shared" si="36"/>
        <v>130.27292757771977</v>
      </c>
      <c r="C280" s="18">
        <f t="shared" si="37"/>
        <v>642.741864499054</v>
      </c>
      <c r="D280" s="18">
        <f t="shared" si="39"/>
        <v>842.8524590571028</v>
      </c>
      <c r="E280" s="18">
        <f t="shared" si="38"/>
        <v>545.2367956758649</v>
      </c>
      <c r="F280" s="18">
        <f t="shared" si="40"/>
        <v>1005.3731692683605</v>
      </c>
      <c r="G280" s="19">
        <f t="shared" si="41"/>
        <v>3175443.9725478413</v>
      </c>
      <c r="H280" s="20">
        <f t="shared" si="42"/>
        <v>2039.6523305909077</v>
      </c>
      <c r="I280" s="20">
        <f t="shared" si="43"/>
        <v>1556.8555115605823</v>
      </c>
      <c r="J280" s="20">
        <f t="shared" si="44"/>
        <v>31754.439725478413</v>
      </c>
      <c r="K280" s="3"/>
      <c r="L280" s="40" t="str">
        <f t="shared" si="45"/>
        <v>642.74,778.43</v>
      </c>
      <c r="M280" s="42" t="str">
        <f t="shared" si="46"/>
        <v>842.85,778.43</v>
      </c>
      <c r="N280" s="43" t="str">
        <f t="shared" si="47"/>
        <v>545.24,778.43</v>
      </c>
    </row>
    <row r="281" spans="1:14" ht="12.75">
      <c r="A281" s="3">
        <v>145</v>
      </c>
      <c r="B281" s="18">
        <f t="shared" si="36"/>
        <v>128.83235303027539</v>
      </c>
      <c r="C281" s="18">
        <f t="shared" si="37"/>
        <v>644.1824390464984</v>
      </c>
      <c r="D281" s="18">
        <f t="shared" si="39"/>
        <v>844.741540610418</v>
      </c>
      <c r="E281" s="18">
        <f t="shared" si="38"/>
        <v>546.4588325363281</v>
      </c>
      <c r="F281" s="18">
        <f t="shared" si="40"/>
        <v>1007.2229976607409</v>
      </c>
      <c r="G281" s="19">
        <f t="shared" si="41"/>
        <v>3187139.988579941</v>
      </c>
      <c r="H281" s="20">
        <f t="shared" si="42"/>
        <v>2042.0964043118345</v>
      </c>
      <c r="I281" s="20">
        <f t="shared" si="43"/>
        <v>1560.7196515553214</v>
      </c>
      <c r="J281" s="20">
        <f t="shared" si="44"/>
        <v>31871.39988579941</v>
      </c>
      <c r="K281" s="3"/>
      <c r="L281" s="40" t="str">
        <f t="shared" si="45"/>
        <v>644.18,780.36</v>
      </c>
      <c r="M281" s="42" t="str">
        <f t="shared" si="46"/>
        <v>844.74,780.36</v>
      </c>
      <c r="N281" s="43" t="str">
        <f t="shared" si="47"/>
        <v>546.46,780.36</v>
      </c>
    </row>
    <row r="282" spans="1:14" ht="12.75">
      <c r="A282" s="3">
        <v>144</v>
      </c>
      <c r="B282" s="18">
        <f t="shared" si="36"/>
        <v>127.39879088710302</v>
      </c>
      <c r="C282" s="18">
        <f t="shared" si="37"/>
        <v>645.6160011896708</v>
      </c>
      <c r="D282" s="18">
        <f t="shared" si="39"/>
        <v>846.621426524689</v>
      </c>
      <c r="E282" s="18">
        <f t="shared" si="38"/>
        <v>547.674920786554</v>
      </c>
      <c r="F282" s="18">
        <f t="shared" si="40"/>
        <v>1009.0728260531214</v>
      </c>
      <c r="G282" s="19">
        <f t="shared" si="41"/>
        <v>3198857.5048244423</v>
      </c>
      <c r="H282" s="20">
        <f t="shared" si="42"/>
        <v>2044.528580812286</v>
      </c>
      <c r="I282" s="20">
        <f t="shared" si="43"/>
        <v>1564.5941733685838</v>
      </c>
      <c r="J282" s="20">
        <f t="shared" si="44"/>
        <v>31988.575048244424</v>
      </c>
      <c r="K282" s="3"/>
      <c r="L282" s="40" t="str">
        <f t="shared" si="45"/>
        <v>645.62,782.30</v>
      </c>
      <c r="M282" s="42" t="str">
        <f t="shared" si="46"/>
        <v>846.62,782.30</v>
      </c>
      <c r="N282" s="43" t="str">
        <f t="shared" si="47"/>
        <v>547.67,782.30</v>
      </c>
    </row>
    <row r="283" spans="1:14" ht="12.75">
      <c r="A283" s="3">
        <v>143</v>
      </c>
      <c r="B283" s="18">
        <f aca="true" t="shared" si="48" ref="B283:B346">$I$13*LN(($I$13+SQRT(($I$13*$I$13)-(F283*F283)))/F283)-SQRT(($I$13*$I$13)-(F283*F283))</f>
        <v>125.97223684013409</v>
      </c>
      <c r="C283" s="18">
        <f aca="true" t="shared" si="49" ref="C283:C346">$I$16-B283</f>
        <v>647.0425552366397</v>
      </c>
      <c r="D283" s="18">
        <f t="shared" si="39"/>
        <v>848.492122449254</v>
      </c>
      <c r="E283" s="18">
        <f aca="true" t="shared" si="50" ref="E283:E346">($H$426-$H$27)/2/$I$16*C283</f>
        <v>548.8850640810692</v>
      </c>
      <c r="F283" s="18">
        <f t="shared" si="40"/>
        <v>1010.9226544455017</v>
      </c>
      <c r="G283" s="19">
        <f t="shared" si="41"/>
        <v>3210596.5212813453</v>
      </c>
      <c r="H283" s="20">
        <f t="shared" si="42"/>
        <v>2046.9488674013166</v>
      </c>
      <c r="I283" s="20">
        <f t="shared" si="43"/>
        <v>1568.4791019510544</v>
      </c>
      <c r="J283" s="20">
        <f t="shared" si="44"/>
        <v>32105.96521281345</v>
      </c>
      <c r="K283" s="3"/>
      <c r="L283" s="40" t="str">
        <f t="shared" si="45"/>
        <v>647.04,784.24</v>
      </c>
      <c r="M283" s="42" t="str">
        <f t="shared" si="46"/>
        <v>848.49,784.24</v>
      </c>
      <c r="N283" s="43" t="str">
        <f t="shared" si="47"/>
        <v>548.89,784.24</v>
      </c>
    </row>
    <row r="284" spans="1:14" ht="12.75">
      <c r="A284" s="3">
        <v>142</v>
      </c>
      <c r="B284" s="18">
        <f t="shared" si="48"/>
        <v>124.55268680220877</v>
      </c>
      <c r="C284" s="18">
        <f t="shared" si="49"/>
        <v>648.462105274565</v>
      </c>
      <c r="D284" s="18">
        <f aca="true" t="shared" si="51" ref="D284:D347">C284*$I$18/100</f>
        <v>850.3536337437648</v>
      </c>
      <c r="E284" s="18">
        <f t="shared" si="50"/>
        <v>550.0892658870046</v>
      </c>
      <c r="F284" s="18">
        <f aca="true" t="shared" si="52" ref="F284:F347">$I$13-($I$13-$I$12)/400*A284</f>
        <v>1012.7724828378821</v>
      </c>
      <c r="G284" s="19">
        <f aca="true" t="shared" si="53" ref="G284:G347">F284^2*PI()</f>
        <v>3222357.03795065</v>
      </c>
      <c r="H284" s="20">
        <f aca="true" t="shared" si="54" ref="H284:H347">2*(TAN($I$17*PI()/180)*C284+$H$27/2)</f>
        <v>2049.357271013187</v>
      </c>
      <c r="I284" s="20">
        <f aca="true" t="shared" si="55" ref="I284:I347">G284/H284</f>
        <v>1572.3744627297417</v>
      </c>
      <c r="J284" s="20">
        <f aca="true" t="shared" si="56" ref="J284:J347">I284*H284/100</f>
        <v>32223.5703795065</v>
      </c>
      <c r="K284" s="3"/>
      <c r="L284" s="40" t="str">
        <f aca="true" t="shared" si="57" ref="L284:L347">CONCATENATE((SUBSTITUTE(TEXT(C284,"#.##0,00"),",",".")),",",(SUBSTITUTE(TEXT(I284/2,"#.##0,00"),",",".")))</f>
        <v>648.46,786.19</v>
      </c>
      <c r="M284" s="42" t="str">
        <f aca="true" t="shared" si="58" ref="M284:M347">CONCATENATE((SUBSTITUTE(TEXT(D284,"#.##0,00"),",",".")),",",(SUBSTITUTE(TEXT(I284/2,"#.##0,00"),",",".")))</f>
        <v>850.35,786.19</v>
      </c>
      <c r="N284" s="43" t="str">
        <f aca="true" t="shared" si="59" ref="N284:N347">CONCATENATE((SUBSTITUTE(TEXT(E284,"#.##0,00"),",",".")),",",(SUBSTITUTE(TEXT(I284/2,"#.##0,00"),",",".")))</f>
        <v>550.09,786.19</v>
      </c>
    </row>
    <row r="285" spans="1:14" ht="12.75">
      <c r="A285" s="3">
        <v>141</v>
      </c>
      <c r="B285" s="18">
        <f t="shared" si="48"/>
        <v>123.14013690888714</v>
      </c>
      <c r="C285" s="18">
        <f t="shared" si="49"/>
        <v>649.8746551678867</v>
      </c>
      <c r="D285" s="18">
        <f t="shared" si="51"/>
        <v>852.2059654758123</v>
      </c>
      <c r="E285" s="18">
        <f t="shared" si="50"/>
        <v>551.2875294825574</v>
      </c>
      <c r="F285" s="18">
        <f t="shared" si="52"/>
        <v>1014.6223112302625</v>
      </c>
      <c r="G285" s="19">
        <f t="shared" si="53"/>
        <v>3234139.0548323565</v>
      </c>
      <c r="H285" s="20">
        <f t="shared" si="54"/>
        <v>2051.7537982042927</v>
      </c>
      <c r="I285" s="20">
        <f t="shared" si="55"/>
        <v>1576.2802816121966</v>
      </c>
      <c r="J285" s="20">
        <f t="shared" si="56"/>
        <v>32341.390548323565</v>
      </c>
      <c r="K285" s="3"/>
      <c r="L285" s="40" t="str">
        <f t="shared" si="57"/>
        <v>649.87,788.14</v>
      </c>
      <c r="M285" s="42" t="str">
        <f t="shared" si="58"/>
        <v>852.21,788.14</v>
      </c>
      <c r="N285" s="43" t="str">
        <f t="shared" si="59"/>
        <v>551.29,788.14</v>
      </c>
    </row>
    <row r="286" spans="1:14" ht="12.75">
      <c r="A286" s="3">
        <v>140</v>
      </c>
      <c r="B286" s="18">
        <f t="shared" si="48"/>
        <v>121.73458352032515</v>
      </c>
      <c r="C286" s="18">
        <f t="shared" si="49"/>
        <v>651.2802085564487</v>
      </c>
      <c r="D286" s="18">
        <f t="shared" si="51"/>
        <v>854.0491224184658</v>
      </c>
      <c r="E286" s="18">
        <f t="shared" si="50"/>
        <v>552.4798579554011</v>
      </c>
      <c r="F286" s="18">
        <f t="shared" si="52"/>
        <v>1016.472139622643</v>
      </c>
      <c r="G286" s="19">
        <f t="shared" si="53"/>
        <v>3245942.571926465</v>
      </c>
      <c r="H286" s="20">
        <f t="shared" si="54"/>
        <v>2054.1384551499805</v>
      </c>
      <c r="I286" s="20">
        <f t="shared" si="55"/>
        <v>1580.1965849908916</v>
      </c>
      <c r="J286" s="20">
        <f t="shared" si="56"/>
        <v>32459.425719264647</v>
      </c>
      <c r="K286" s="3"/>
      <c r="L286" s="40" t="str">
        <f t="shared" si="57"/>
        <v>651.28,790.10</v>
      </c>
      <c r="M286" s="42" t="str">
        <f t="shared" si="58"/>
        <v>854.05,790.10</v>
      </c>
      <c r="N286" s="43" t="str">
        <f t="shared" si="59"/>
        <v>552.48,790.10</v>
      </c>
    </row>
    <row r="287" spans="1:14" ht="12.75">
      <c r="A287" s="3">
        <v>139</v>
      </c>
      <c r="B287" s="18">
        <f t="shared" si="48"/>
        <v>120.33602322322315</v>
      </c>
      <c r="C287" s="18">
        <f t="shared" si="49"/>
        <v>652.6787688535507</v>
      </c>
      <c r="D287" s="18">
        <f t="shared" si="51"/>
        <v>855.8831090477183</v>
      </c>
      <c r="E287" s="18">
        <f t="shared" si="50"/>
        <v>553.6662542010318</v>
      </c>
      <c r="F287" s="18">
        <f t="shared" si="52"/>
        <v>1018.3219680150233</v>
      </c>
      <c r="G287" s="19">
        <f t="shared" si="53"/>
        <v>3257767.5892329747</v>
      </c>
      <c r="H287" s="20">
        <f t="shared" si="54"/>
        <v>2056.5112476412414</v>
      </c>
      <c r="I287" s="20">
        <f t="shared" si="55"/>
        <v>1584.1233997477716</v>
      </c>
      <c r="J287" s="20">
        <f t="shared" si="56"/>
        <v>32577.675892329746</v>
      </c>
      <c r="K287" s="3"/>
      <c r="L287" s="40" t="str">
        <f t="shared" si="57"/>
        <v>652.68,792.06</v>
      </c>
      <c r="M287" s="42" t="str">
        <f t="shared" si="58"/>
        <v>855.88,792.06</v>
      </c>
      <c r="N287" s="43" t="str">
        <f t="shared" si="59"/>
        <v>553.67,792.06</v>
      </c>
    </row>
    <row r="288" spans="1:14" ht="12.75">
      <c r="A288" s="3">
        <v>138</v>
      </c>
      <c r="B288" s="18">
        <f t="shared" si="48"/>
        <v>118.9444528328429</v>
      </c>
      <c r="C288" s="18">
        <f t="shared" si="49"/>
        <v>654.0703392439309</v>
      </c>
      <c r="D288" s="18">
        <f t="shared" si="51"/>
        <v>857.707929539841</v>
      </c>
      <c r="E288" s="18">
        <f t="shared" si="50"/>
        <v>554.8467209210575</v>
      </c>
      <c r="F288" s="18">
        <f t="shared" si="52"/>
        <v>1020.1717964074038</v>
      </c>
      <c r="G288" s="19">
        <f t="shared" si="53"/>
        <v>3269614.106751886</v>
      </c>
      <c r="H288" s="20">
        <f t="shared" si="54"/>
        <v>2058.872181081293</v>
      </c>
      <c r="I288" s="20">
        <f t="shared" si="55"/>
        <v>1588.060753258965</v>
      </c>
      <c r="J288" s="20">
        <f t="shared" si="56"/>
        <v>32696.141067518864</v>
      </c>
      <c r="K288" s="3"/>
      <c r="L288" s="40" t="str">
        <f t="shared" si="57"/>
        <v>654.07,794.03</v>
      </c>
      <c r="M288" s="42" t="str">
        <f t="shared" si="58"/>
        <v>857.71,794.03</v>
      </c>
      <c r="N288" s="43" t="str">
        <f t="shared" si="59"/>
        <v>554.85,794.03</v>
      </c>
    </row>
    <row r="289" spans="1:14" ht="12.75">
      <c r="A289" s="3">
        <v>137</v>
      </c>
      <c r="B289" s="18">
        <f t="shared" si="48"/>
        <v>117.55986939509887</v>
      </c>
      <c r="C289" s="18">
        <f t="shared" si="49"/>
        <v>655.4549226816749</v>
      </c>
      <c r="D289" s="18">
        <f t="shared" si="51"/>
        <v>859.5235877686414</v>
      </c>
      <c r="E289" s="18">
        <f t="shared" si="50"/>
        <v>556.0212606214235</v>
      </c>
      <c r="F289" s="18">
        <f t="shared" si="52"/>
        <v>1022.0216247997841</v>
      </c>
      <c r="G289" s="19">
        <f t="shared" si="53"/>
        <v>3281482.124483199</v>
      </c>
      <c r="H289" s="20">
        <f t="shared" si="54"/>
        <v>2061.221260482025</v>
      </c>
      <c r="I289" s="20">
        <f t="shared" si="55"/>
        <v>1592.008673399677</v>
      </c>
      <c r="J289" s="20">
        <f t="shared" si="56"/>
        <v>32814.82124483199</v>
      </c>
      <c r="K289" s="3"/>
      <c r="L289" s="40" t="str">
        <f t="shared" si="57"/>
        <v>655.45,796.00</v>
      </c>
      <c r="M289" s="42" t="str">
        <f t="shared" si="58"/>
        <v>859.52,796.00</v>
      </c>
      <c r="N289" s="43" t="str">
        <f t="shared" si="59"/>
        <v>556.02,796.00</v>
      </c>
    </row>
    <row r="290" spans="1:14" ht="12.75">
      <c r="A290" s="3">
        <v>136</v>
      </c>
      <c r="B290" s="18">
        <f t="shared" si="48"/>
        <v>116.18227018872676</v>
      </c>
      <c r="C290" s="18">
        <f t="shared" si="49"/>
        <v>656.832521888047</v>
      </c>
      <c r="D290" s="18">
        <f t="shared" si="51"/>
        <v>861.3300873026197</v>
      </c>
      <c r="E290" s="18">
        <f t="shared" si="50"/>
        <v>557.1898756105737</v>
      </c>
      <c r="F290" s="18">
        <f t="shared" si="52"/>
        <v>1023.8714531921646</v>
      </c>
      <c r="G290" s="19">
        <f t="shared" si="53"/>
        <v>3293371.6424269145</v>
      </c>
      <c r="H290" s="20">
        <f t="shared" si="54"/>
        <v>2063.5584904603256</v>
      </c>
      <c r="I290" s="20">
        <f t="shared" si="55"/>
        <v>1595.967188549257</v>
      </c>
      <c r="J290" s="20">
        <f t="shared" si="56"/>
        <v>32933.71642426914</v>
      </c>
      <c r="K290" s="3"/>
      <c r="L290" s="40" t="str">
        <f t="shared" si="57"/>
        <v>656.83,797.98</v>
      </c>
      <c r="M290" s="42" t="str">
        <f t="shared" si="58"/>
        <v>861.33,797.98</v>
      </c>
      <c r="N290" s="43" t="str">
        <f t="shared" si="59"/>
        <v>557.19,797.98</v>
      </c>
    </row>
    <row r="291" spans="1:14" ht="12.75">
      <c r="A291" s="3">
        <v>135</v>
      </c>
      <c r="B291" s="18">
        <f t="shared" si="48"/>
        <v>114.81165272752787</v>
      </c>
      <c r="C291" s="18">
        <f t="shared" si="49"/>
        <v>658.2031393492459</v>
      </c>
      <c r="D291" s="18">
        <f t="shared" si="51"/>
        <v>863.127431402025</v>
      </c>
      <c r="E291" s="18">
        <f t="shared" si="50"/>
        <v>558.3525679975461</v>
      </c>
      <c r="F291" s="18">
        <f t="shared" si="52"/>
        <v>1025.721281584545</v>
      </c>
      <c r="G291" s="19">
        <f t="shared" si="53"/>
        <v>3305282.6605830314</v>
      </c>
      <c r="H291" s="20">
        <f t="shared" si="54"/>
        <v>2065.88387523427</v>
      </c>
      <c r="I291" s="20">
        <f t="shared" si="55"/>
        <v>1599.9363275964456</v>
      </c>
      <c r="J291" s="20">
        <f t="shared" si="56"/>
        <v>33052.82660583031</v>
      </c>
      <c r="K291" s="3"/>
      <c r="L291" s="40" t="str">
        <f t="shared" si="57"/>
        <v>658.20,799.97</v>
      </c>
      <c r="M291" s="42" t="str">
        <f t="shared" si="58"/>
        <v>863.13,799.97</v>
      </c>
      <c r="N291" s="43" t="str">
        <f t="shared" si="59"/>
        <v>558.35,799.97</v>
      </c>
    </row>
    <row r="292" spans="1:14" ht="12.75">
      <c r="A292" s="3">
        <v>134</v>
      </c>
      <c r="B292" s="18">
        <f t="shared" si="48"/>
        <v>113.44801476269492</v>
      </c>
      <c r="C292" s="18">
        <f t="shared" si="49"/>
        <v>659.5667773140789</v>
      </c>
      <c r="D292" s="18">
        <f t="shared" si="51"/>
        <v>864.9156230158057</v>
      </c>
      <c r="E292" s="18">
        <f t="shared" si="50"/>
        <v>559.5093396899998</v>
      </c>
      <c r="F292" s="18">
        <f t="shared" si="52"/>
        <v>1027.5711099769255</v>
      </c>
      <c r="G292" s="19">
        <f t="shared" si="53"/>
        <v>3317215.1789515503</v>
      </c>
      <c r="H292" s="20">
        <f t="shared" si="54"/>
        <v>2068.197418619178</v>
      </c>
      <c r="I292" s="20">
        <f t="shared" si="55"/>
        <v>1603.9161199448133</v>
      </c>
      <c r="J292" s="20">
        <f t="shared" si="56"/>
        <v>33172.151789515505</v>
      </c>
      <c r="K292" s="3"/>
      <c r="L292" s="40" t="str">
        <f t="shared" si="57"/>
        <v>659.57,801.96</v>
      </c>
      <c r="M292" s="42" t="str">
        <f t="shared" si="58"/>
        <v>864.92,801.96</v>
      </c>
      <c r="N292" s="43" t="str">
        <f t="shared" si="59"/>
        <v>559.51,801.96</v>
      </c>
    </row>
    <row r="293" spans="1:14" ht="12.75">
      <c r="A293" s="3">
        <v>133</v>
      </c>
      <c r="B293" s="18">
        <f t="shared" si="48"/>
        <v>112.0913542852212</v>
      </c>
      <c r="C293" s="18">
        <f t="shared" si="49"/>
        <v>660.9234377915526</v>
      </c>
      <c r="D293" s="18">
        <f t="shared" si="51"/>
        <v>866.6946647784512</v>
      </c>
      <c r="E293" s="18">
        <f t="shared" si="50"/>
        <v>560.6601923921719</v>
      </c>
      <c r="F293" s="18">
        <f t="shared" si="52"/>
        <v>1029.4209383693058</v>
      </c>
      <c r="G293" s="19">
        <f t="shared" si="53"/>
        <v>3329169.1975324694</v>
      </c>
      <c r="H293" s="20">
        <f t="shared" si="54"/>
        <v>2070.499124023522</v>
      </c>
      <c r="I293" s="20">
        <f t="shared" si="55"/>
        <v>1607.9065955183896</v>
      </c>
      <c r="J293" s="20">
        <f t="shared" si="56"/>
        <v>33291.69197532469</v>
      </c>
      <c r="K293" s="3"/>
      <c r="L293" s="40" t="str">
        <f t="shared" si="57"/>
        <v>660.92,803.95</v>
      </c>
      <c r="M293" s="42" t="str">
        <f t="shared" si="58"/>
        <v>866.69,803.95</v>
      </c>
      <c r="N293" s="43" t="str">
        <f t="shared" si="59"/>
        <v>560.66,803.95</v>
      </c>
    </row>
    <row r="294" spans="1:14" ht="12.75">
      <c r="A294" s="3">
        <v>132</v>
      </c>
      <c r="B294" s="18">
        <f t="shared" si="48"/>
        <v>110.74166952839334</v>
      </c>
      <c r="C294" s="18">
        <f t="shared" si="49"/>
        <v>662.2731225483805</v>
      </c>
      <c r="D294" s="18">
        <f t="shared" si="51"/>
        <v>868.464559006721</v>
      </c>
      <c r="E294" s="18">
        <f t="shared" si="50"/>
        <v>561.8051276027621</v>
      </c>
      <c r="F294" s="18">
        <f t="shared" si="52"/>
        <v>1031.2707667616862</v>
      </c>
      <c r="G294" s="19">
        <f t="shared" si="53"/>
        <v>3341144.7163257916</v>
      </c>
      <c r="H294" s="20">
        <f t="shared" si="54"/>
        <v>2072.7889944447024</v>
      </c>
      <c r="I294" s="20">
        <f t="shared" si="55"/>
        <v>1611.9077847674891</v>
      </c>
      <c r="J294" s="20">
        <f t="shared" si="56"/>
        <v>33411.447163257915</v>
      </c>
      <c r="K294" s="3"/>
      <c r="L294" s="40" t="str">
        <f t="shared" si="57"/>
        <v>662.27,805.95</v>
      </c>
      <c r="M294" s="42" t="str">
        <f t="shared" si="58"/>
        <v>868.46,805.95</v>
      </c>
      <c r="N294" s="43" t="str">
        <f t="shared" si="59"/>
        <v>561.81,805.95</v>
      </c>
    </row>
    <row r="295" spans="1:14" ht="12.75">
      <c r="A295" s="3">
        <v>131</v>
      </c>
      <c r="B295" s="18">
        <f t="shared" si="48"/>
        <v>109.39895897037377</v>
      </c>
      <c r="C295" s="18">
        <f t="shared" si="49"/>
        <v>663.6158331064</v>
      </c>
      <c r="D295" s="18">
        <f t="shared" si="51"/>
        <v>870.2253076962602</v>
      </c>
      <c r="E295" s="18">
        <f t="shared" si="50"/>
        <v>562.9441466127427</v>
      </c>
      <c r="F295" s="18">
        <f t="shared" si="52"/>
        <v>1033.1205951540667</v>
      </c>
      <c r="G295" s="19">
        <f t="shared" si="53"/>
        <v>3353141.735331515</v>
      </c>
      <c r="H295" s="20">
        <f t="shared" si="54"/>
        <v>2075.0670324646635</v>
      </c>
      <c r="I295" s="20">
        <f t="shared" si="55"/>
        <v>1615.9197186747344</v>
      </c>
      <c r="J295" s="20">
        <f t="shared" si="56"/>
        <v>33531.41735331515</v>
      </c>
      <c r="K295" s="3"/>
      <c r="L295" s="40" t="str">
        <f t="shared" si="57"/>
        <v>663.62,807.96</v>
      </c>
      <c r="M295" s="42" t="str">
        <f t="shared" si="58"/>
        <v>870.23,807.96</v>
      </c>
      <c r="N295" s="43" t="str">
        <f t="shared" si="59"/>
        <v>562.94,807.96</v>
      </c>
    </row>
    <row r="296" spans="1:14" ht="12.75">
      <c r="A296" s="3">
        <v>130</v>
      </c>
      <c r="B296" s="18">
        <f t="shared" si="48"/>
        <v>108.06322133687411</v>
      </c>
      <c r="C296" s="18">
        <f t="shared" si="49"/>
        <v>664.9515707398997</v>
      </c>
      <c r="D296" s="18">
        <f t="shared" si="51"/>
        <v>871.9769125180928</v>
      </c>
      <c r="E296" s="18">
        <f t="shared" si="50"/>
        <v>564.0772505030901</v>
      </c>
      <c r="F296" s="18">
        <f t="shared" si="52"/>
        <v>1034.9704235464471</v>
      </c>
      <c r="G296" s="19">
        <f t="shared" si="53"/>
        <v>3365160.2545496407</v>
      </c>
      <c r="H296" s="20">
        <f t="shared" si="54"/>
        <v>2077.333240245358</v>
      </c>
      <c r="I296" s="20">
        <f t="shared" si="55"/>
        <v>1619.9424287612974</v>
      </c>
      <c r="J296" s="20">
        <f t="shared" si="56"/>
        <v>33651.602545496404</v>
      </c>
      <c r="K296" s="3"/>
      <c r="L296" s="40" t="str">
        <f t="shared" si="57"/>
        <v>664.95,809.97</v>
      </c>
      <c r="M296" s="42" t="str">
        <f t="shared" si="58"/>
        <v>871.98,809.97</v>
      </c>
      <c r="N296" s="43" t="str">
        <f t="shared" si="59"/>
        <v>564.08,809.97</v>
      </c>
    </row>
    <row r="297" spans="1:14" ht="12.75">
      <c r="A297" s="3">
        <v>129</v>
      </c>
      <c r="B297" s="18">
        <f t="shared" si="48"/>
        <v>106.73445560392156</v>
      </c>
      <c r="C297" s="18">
        <f t="shared" si="49"/>
        <v>666.2803364728522</v>
      </c>
      <c r="D297" s="18">
        <f t="shared" si="51"/>
        <v>873.7193748149945</v>
      </c>
      <c r="E297" s="18">
        <f t="shared" si="50"/>
        <v>565.2044401424387</v>
      </c>
      <c r="F297" s="18">
        <f t="shared" si="52"/>
        <v>1036.8202519388274</v>
      </c>
      <c r="G297" s="19">
        <f t="shared" si="53"/>
        <v>3377200.2739801668</v>
      </c>
      <c r="H297" s="20">
        <f t="shared" si="54"/>
        <v>2079.5876195240553</v>
      </c>
      <c r="I297" s="20">
        <f t="shared" si="55"/>
        <v>1623.9759470933423</v>
      </c>
      <c r="J297" s="20">
        <f t="shared" si="56"/>
        <v>33772.00273980167</v>
      </c>
      <c r="K297" s="3"/>
      <c r="L297" s="40" t="str">
        <f t="shared" si="57"/>
        <v>666.28,811.99</v>
      </c>
      <c r="M297" s="42" t="str">
        <f t="shared" si="58"/>
        <v>873.72,811.99</v>
      </c>
      <c r="N297" s="43" t="str">
        <f t="shared" si="59"/>
        <v>565.20,811.99</v>
      </c>
    </row>
    <row r="298" spans="1:14" ht="12.75">
      <c r="A298" s="3">
        <v>128</v>
      </c>
      <c r="B298" s="18">
        <f t="shared" si="48"/>
        <v>105.41266100072187</v>
      </c>
      <c r="C298" s="18">
        <f t="shared" si="49"/>
        <v>667.6021310760519</v>
      </c>
      <c r="D298" s="18">
        <f t="shared" si="51"/>
        <v>875.4526955977376</v>
      </c>
      <c r="E298" s="18">
        <f t="shared" si="50"/>
        <v>566.3257161846519</v>
      </c>
      <c r="F298" s="18">
        <f t="shared" si="52"/>
        <v>1038.6700803312078</v>
      </c>
      <c r="G298" s="19">
        <f t="shared" si="53"/>
        <v>3389261.7936230954</v>
      </c>
      <c r="H298" s="20">
        <f t="shared" si="54"/>
        <v>2081.8301716084816</v>
      </c>
      <c r="I298" s="20">
        <f t="shared" si="55"/>
        <v>1628.0203062886992</v>
      </c>
      <c r="J298" s="20">
        <f t="shared" si="56"/>
        <v>33892.617936230956</v>
      </c>
      <c r="K298" s="3"/>
      <c r="L298" s="40" t="str">
        <f t="shared" si="57"/>
        <v>667.60,814.01</v>
      </c>
      <c r="M298" s="42" t="str">
        <f t="shared" si="58"/>
        <v>875.45,814.01</v>
      </c>
      <c r="N298" s="43" t="str">
        <f t="shared" si="59"/>
        <v>566.33,814.01</v>
      </c>
    </row>
    <row r="299" spans="1:14" ht="12.75">
      <c r="A299" s="3">
        <v>127</v>
      </c>
      <c r="B299" s="18">
        <f t="shared" si="48"/>
        <v>104.09783701262529</v>
      </c>
      <c r="C299" s="18">
        <f t="shared" si="49"/>
        <v>668.9169550641485</v>
      </c>
      <c r="D299" s="18">
        <f t="shared" si="51"/>
        <v>877.1768755412024</v>
      </c>
      <c r="E299" s="18">
        <f t="shared" si="50"/>
        <v>567.4410790663062</v>
      </c>
      <c r="F299" s="18">
        <f t="shared" si="52"/>
        <v>1040.5199087235883</v>
      </c>
      <c r="G299" s="19">
        <f t="shared" si="53"/>
        <v>3401344.8134784256</v>
      </c>
      <c r="H299" s="20">
        <f t="shared" si="54"/>
        <v>2084.060897371791</v>
      </c>
      <c r="I299" s="20">
        <f t="shared" si="55"/>
        <v>1632.0755395237545</v>
      </c>
      <c r="J299" s="20">
        <f t="shared" si="56"/>
        <v>34013.44813478426</v>
      </c>
      <c r="K299" s="3"/>
      <c r="L299" s="40" t="str">
        <f t="shared" si="57"/>
        <v>668.92,816.04</v>
      </c>
      <c r="M299" s="42" t="str">
        <f t="shared" si="58"/>
        <v>877.18,816.04</v>
      </c>
      <c r="N299" s="43" t="str">
        <f t="shared" si="59"/>
        <v>567.44,816.04</v>
      </c>
    </row>
    <row r="300" spans="1:14" ht="12.75">
      <c r="A300" s="3">
        <v>126</v>
      </c>
      <c r="B300" s="18">
        <f t="shared" si="48"/>
        <v>102.78998338419194</v>
      </c>
      <c r="C300" s="18">
        <f t="shared" si="49"/>
        <v>670.2248086925819</v>
      </c>
      <c r="D300" s="18">
        <f t="shared" si="51"/>
        <v>878.8919149803573</v>
      </c>
      <c r="E300" s="18">
        <f t="shared" si="50"/>
        <v>568.5505290040909</v>
      </c>
      <c r="F300" s="18">
        <f t="shared" si="52"/>
        <v>1042.3697371159687</v>
      </c>
      <c r="G300" s="19">
        <f t="shared" si="53"/>
        <v>3413449.3335461584</v>
      </c>
      <c r="H300" s="20">
        <f t="shared" si="54"/>
        <v>2086.27979724736</v>
      </c>
      <c r="I300" s="20">
        <f t="shared" si="55"/>
        <v>1636.141680540581</v>
      </c>
      <c r="J300" s="20">
        <f t="shared" si="56"/>
        <v>34134.493335461586</v>
      </c>
      <c r="K300" s="3"/>
      <c r="L300" s="40" t="str">
        <f t="shared" si="57"/>
        <v>670.22,818.07</v>
      </c>
      <c r="M300" s="42" t="str">
        <f t="shared" si="58"/>
        <v>878.89,818.07</v>
      </c>
      <c r="N300" s="43" t="str">
        <f t="shared" si="59"/>
        <v>568.55,818.07</v>
      </c>
    </row>
    <row r="301" spans="1:14" ht="12.75">
      <c r="A301" s="3">
        <v>125</v>
      </c>
      <c r="B301" s="18">
        <f t="shared" si="48"/>
        <v>101.48910012236763</v>
      </c>
      <c r="C301" s="18">
        <f t="shared" si="49"/>
        <v>671.5256919544062</v>
      </c>
      <c r="D301" s="18">
        <f t="shared" si="51"/>
        <v>880.597813906094</v>
      </c>
      <c r="E301" s="18">
        <f t="shared" si="50"/>
        <v>569.6540659921137</v>
      </c>
      <c r="F301" s="18">
        <f t="shared" si="52"/>
        <v>1044.2195655083492</v>
      </c>
      <c r="G301" s="19">
        <f t="shared" si="53"/>
        <v>3425575.353826292</v>
      </c>
      <c r="H301" s="20">
        <f t="shared" si="54"/>
        <v>2088.4868712234056</v>
      </c>
      <c r="I301" s="20">
        <f t="shared" si="55"/>
        <v>1640.2187636543001</v>
      </c>
      <c r="J301" s="20">
        <f t="shared" si="56"/>
        <v>34255.75353826292</v>
      </c>
      <c r="K301" s="3"/>
      <c r="L301" s="40" t="str">
        <f t="shared" si="57"/>
        <v>671.53,820.11</v>
      </c>
      <c r="M301" s="42" t="str">
        <f t="shared" si="58"/>
        <v>880.60,820.11</v>
      </c>
      <c r="N301" s="43" t="str">
        <f t="shared" si="59"/>
        <v>569.65,820.11</v>
      </c>
    </row>
    <row r="302" spans="1:14" ht="12.75">
      <c r="A302" s="3">
        <v>124</v>
      </c>
      <c r="B302" s="18">
        <f t="shared" si="48"/>
        <v>100.1951874997684</v>
      </c>
      <c r="C302" s="18">
        <f t="shared" si="49"/>
        <v>672.8196045770054</v>
      </c>
      <c r="D302" s="18">
        <f t="shared" si="51"/>
        <v>882.2945719609202</v>
      </c>
      <c r="E302" s="18">
        <f t="shared" si="50"/>
        <v>570.751689799115</v>
      </c>
      <c r="F302" s="18">
        <f t="shared" si="52"/>
        <v>1046.0693939007294</v>
      </c>
      <c r="G302" s="19">
        <f t="shared" si="53"/>
        <v>3437722.874318827</v>
      </c>
      <c r="H302" s="20">
        <f t="shared" si="54"/>
        <v>2090.682118837408</v>
      </c>
      <c r="I302" s="20">
        <f t="shared" si="55"/>
        <v>1644.3068237606992</v>
      </c>
      <c r="J302" s="20">
        <f t="shared" si="56"/>
        <v>34377.22874318827</v>
      </c>
      <c r="K302" s="3"/>
      <c r="L302" s="40" t="str">
        <f t="shared" si="57"/>
        <v>672.82,822.15</v>
      </c>
      <c r="M302" s="42" t="str">
        <f t="shared" si="58"/>
        <v>882.29,822.15</v>
      </c>
      <c r="N302" s="43" t="str">
        <f t="shared" si="59"/>
        <v>570.75,822.15</v>
      </c>
    </row>
    <row r="303" spans="1:14" ht="12.75">
      <c r="A303" s="3">
        <v>123</v>
      </c>
      <c r="B303" s="18">
        <f t="shared" si="48"/>
        <v>98.90824605807938</v>
      </c>
      <c r="C303" s="18">
        <f t="shared" si="49"/>
        <v>674.1065460186944</v>
      </c>
      <c r="D303" s="18">
        <f t="shared" si="51"/>
        <v>883.9821884345032</v>
      </c>
      <c r="E303" s="18">
        <f t="shared" si="50"/>
        <v>571.8433999655842</v>
      </c>
      <c r="F303" s="18">
        <f t="shared" si="52"/>
        <v>1047.91922229311</v>
      </c>
      <c r="G303" s="19">
        <f t="shared" si="53"/>
        <v>3449891.8950237636</v>
      </c>
      <c r="H303" s="20">
        <f t="shared" si="54"/>
        <v>2092.8655391703464</v>
      </c>
      <c r="I303" s="20">
        <f t="shared" si="55"/>
        <v>1648.4058963440955</v>
      </c>
      <c r="J303" s="20">
        <f t="shared" si="56"/>
        <v>34498.91895023764</v>
      </c>
      <c r="K303" s="3"/>
      <c r="L303" s="40" t="str">
        <f t="shared" si="57"/>
        <v>674.11,824.20</v>
      </c>
      <c r="M303" s="42" t="str">
        <f t="shared" si="58"/>
        <v>883.98,824.20</v>
      </c>
      <c r="N303" s="43" t="str">
        <f t="shared" si="59"/>
        <v>571.84,824.20</v>
      </c>
    </row>
    <row r="304" spans="1:14" ht="12.75">
      <c r="A304" s="3">
        <v>122</v>
      </c>
      <c r="B304" s="18">
        <f t="shared" si="48"/>
        <v>97.62827661157405</v>
      </c>
      <c r="C304" s="18">
        <f t="shared" si="49"/>
        <v>675.3865154651997</v>
      </c>
      <c r="D304" s="18">
        <f t="shared" si="51"/>
        <v>885.6606622590546</v>
      </c>
      <c r="E304" s="18">
        <f t="shared" si="50"/>
        <v>572.9291958007746</v>
      </c>
      <c r="F304" s="18">
        <f t="shared" si="52"/>
        <v>1049.7690506854904</v>
      </c>
      <c r="G304" s="19">
        <f t="shared" si="53"/>
        <v>3462082.4159411034</v>
      </c>
      <c r="H304" s="20">
        <f t="shared" si="54"/>
        <v>2095.0371308407275</v>
      </c>
      <c r="I304" s="20">
        <f t="shared" si="55"/>
        <v>1652.5160174854693</v>
      </c>
      <c r="J304" s="20">
        <f t="shared" si="56"/>
        <v>34620.82415941104</v>
      </c>
      <c r="K304" s="3"/>
      <c r="L304" s="40" t="str">
        <f t="shared" si="57"/>
        <v>675.39,826.26</v>
      </c>
      <c r="M304" s="42" t="str">
        <f t="shared" si="58"/>
        <v>885.66,826.26</v>
      </c>
      <c r="N304" s="43" t="str">
        <f t="shared" si="59"/>
        <v>572.93,826.26</v>
      </c>
    </row>
    <row r="305" spans="1:14" ht="12.75">
      <c r="A305" s="3">
        <v>121</v>
      </c>
      <c r="B305" s="18">
        <f t="shared" si="48"/>
        <v>96.35528025075507</v>
      </c>
      <c r="C305" s="18">
        <f t="shared" si="49"/>
        <v>676.6595118260187</v>
      </c>
      <c r="D305" s="18">
        <f t="shared" si="51"/>
        <v>887.3299920045554</v>
      </c>
      <c r="E305" s="18">
        <f t="shared" si="50"/>
        <v>574.0090763796146</v>
      </c>
      <c r="F305" s="18">
        <f t="shared" si="52"/>
        <v>1051.6188790778708</v>
      </c>
      <c r="G305" s="19">
        <f t="shared" si="53"/>
        <v>3474294.437070844</v>
      </c>
      <c r="H305" s="20">
        <f t="shared" si="54"/>
        <v>2097.1968919984074</v>
      </c>
      <c r="I305" s="20">
        <f t="shared" si="55"/>
        <v>1656.6372238708632</v>
      </c>
      <c r="J305" s="20">
        <f t="shared" si="56"/>
        <v>34742.94437070844</v>
      </c>
      <c r="K305" s="3"/>
      <c r="L305" s="40" t="str">
        <f t="shared" si="57"/>
        <v>676.66,828.32</v>
      </c>
      <c r="M305" s="42" t="str">
        <f t="shared" si="58"/>
        <v>887.33,828.32</v>
      </c>
      <c r="N305" s="43" t="str">
        <f t="shared" si="59"/>
        <v>574.01,828.32</v>
      </c>
    </row>
    <row r="306" spans="1:14" ht="12.75">
      <c r="A306" s="3">
        <v>120</v>
      </c>
      <c r="B306" s="18">
        <f t="shared" si="48"/>
        <v>95.08925834612069</v>
      </c>
      <c r="C306" s="18">
        <f t="shared" si="49"/>
        <v>677.9255337306531</v>
      </c>
      <c r="D306" s="18">
        <f t="shared" si="51"/>
        <v>888.9901758738182</v>
      </c>
      <c r="E306" s="18">
        <f t="shared" si="50"/>
        <v>575.0830405395131</v>
      </c>
      <c r="F306" s="18">
        <f t="shared" si="52"/>
        <v>1053.468707470251</v>
      </c>
      <c r="G306" s="19">
        <f t="shared" si="53"/>
        <v>3486527.958412985</v>
      </c>
      <c r="H306" s="20">
        <f t="shared" si="54"/>
        <v>2099.3448203182043</v>
      </c>
      <c r="I306" s="20">
        <f t="shared" si="55"/>
        <v>1660.7695528000593</v>
      </c>
      <c r="J306" s="20">
        <f t="shared" si="56"/>
        <v>34865.27958412985</v>
      </c>
      <c r="K306" s="3"/>
      <c r="L306" s="40" t="str">
        <f t="shared" si="57"/>
        <v>677.93,830.38</v>
      </c>
      <c r="M306" s="42" t="str">
        <f t="shared" si="58"/>
        <v>888.99,830.38</v>
      </c>
      <c r="N306" s="43" t="str">
        <f t="shared" si="59"/>
        <v>575.08,830.38</v>
      </c>
    </row>
    <row r="307" spans="1:14" ht="12.75">
      <c r="A307" s="3">
        <v>119</v>
      </c>
      <c r="B307" s="18">
        <f t="shared" si="48"/>
        <v>93.83021255206484</v>
      </c>
      <c r="C307" s="18">
        <f t="shared" si="49"/>
        <v>679.184579524709</v>
      </c>
      <c r="D307" s="18">
        <f t="shared" si="51"/>
        <v>890.6412116973718</v>
      </c>
      <c r="E307" s="18">
        <f t="shared" si="50"/>
        <v>576.1510868770505</v>
      </c>
      <c r="F307" s="18">
        <f t="shared" si="52"/>
        <v>1055.3185358626315</v>
      </c>
      <c r="G307" s="19">
        <f t="shared" si="53"/>
        <v>3498782.9799675294</v>
      </c>
      <c r="H307" s="20">
        <f t="shared" si="54"/>
        <v>2101.480912993279</v>
      </c>
      <c r="I307" s="20">
        <f t="shared" si="55"/>
        <v>1664.9130421955533</v>
      </c>
      <c r="J307" s="20">
        <f t="shared" si="56"/>
        <v>34987.829799675295</v>
      </c>
      <c r="K307" s="3"/>
      <c r="L307" s="40" t="str">
        <f t="shared" si="57"/>
        <v>679.18,832.46</v>
      </c>
      <c r="M307" s="42" t="str">
        <f t="shared" si="58"/>
        <v>890.64,832.46</v>
      </c>
      <c r="N307" s="43" t="str">
        <f t="shared" si="59"/>
        <v>576.15,832.46</v>
      </c>
    </row>
    <row r="308" spans="1:14" ht="12.75">
      <c r="A308" s="3">
        <v>118</v>
      </c>
      <c r="B308" s="18">
        <f t="shared" si="48"/>
        <v>92.57814481091373</v>
      </c>
      <c r="C308" s="18">
        <f t="shared" si="49"/>
        <v>680.4366472658601</v>
      </c>
      <c r="D308" s="18">
        <f t="shared" si="51"/>
        <v>892.2830969281678</v>
      </c>
      <c r="E308" s="18">
        <f t="shared" si="50"/>
        <v>577.213213744555</v>
      </c>
      <c r="F308" s="18">
        <f t="shared" si="52"/>
        <v>1057.168364255012</v>
      </c>
      <c r="G308" s="19">
        <f t="shared" si="53"/>
        <v>3511059.5017344756</v>
      </c>
      <c r="H308" s="20">
        <f t="shared" si="54"/>
        <v>2103.605166728288</v>
      </c>
      <c r="I308" s="20">
        <f t="shared" si="55"/>
        <v>1669.0677306118164</v>
      </c>
      <c r="J308" s="20">
        <f t="shared" si="56"/>
        <v>35110.595017344756</v>
      </c>
      <c r="K308" s="3"/>
      <c r="L308" s="40" t="str">
        <f t="shared" si="57"/>
        <v>680.44,834.53</v>
      </c>
      <c r="M308" s="42" t="str">
        <f t="shared" si="58"/>
        <v>892.28,834.53</v>
      </c>
      <c r="N308" s="43" t="str">
        <f t="shared" si="59"/>
        <v>577.21,834.53</v>
      </c>
    </row>
    <row r="309" spans="1:14" ht="12.75">
      <c r="A309" s="3">
        <v>117</v>
      </c>
      <c r="B309" s="18">
        <f t="shared" si="48"/>
        <v>91.33305735710144</v>
      </c>
      <c r="C309" s="18">
        <f t="shared" si="49"/>
        <v>681.6817347196724</v>
      </c>
      <c r="D309" s="18">
        <f t="shared" si="51"/>
        <v>893.9158286361059</v>
      </c>
      <c r="E309" s="18">
        <f t="shared" si="50"/>
        <v>578.26941924656</v>
      </c>
      <c r="F309" s="18">
        <f t="shared" si="52"/>
        <v>1059.0181926473924</v>
      </c>
      <c r="G309" s="19">
        <f t="shared" si="53"/>
        <v>3523357.523713823</v>
      </c>
      <c r="H309" s="20">
        <f t="shared" si="54"/>
        <v>2105.717577732298</v>
      </c>
      <c r="I309" s="20">
        <f t="shared" si="55"/>
        <v>1673.2336572448703</v>
      </c>
      <c r="J309" s="20">
        <f t="shared" si="56"/>
        <v>35233.575237138226</v>
      </c>
      <c r="K309" s="3"/>
      <c r="L309" s="40" t="str">
        <f t="shared" si="57"/>
        <v>681.68,836.62</v>
      </c>
      <c r="M309" s="42" t="str">
        <f t="shared" si="58"/>
        <v>893.92,836.62</v>
      </c>
      <c r="N309" s="43" t="str">
        <f t="shared" si="59"/>
        <v>578.27,836.62</v>
      </c>
    </row>
    <row r="310" spans="1:14" ht="12.75">
      <c r="A310" s="3">
        <v>116</v>
      </c>
      <c r="B310" s="18">
        <f t="shared" si="48"/>
        <v>90.09495272149604</v>
      </c>
      <c r="C310" s="18">
        <f t="shared" si="49"/>
        <v>682.9198393552778</v>
      </c>
      <c r="D310" s="18">
        <f t="shared" si="51"/>
        <v>895.53940350236</v>
      </c>
      <c r="E310" s="18">
        <f t="shared" si="50"/>
        <v>579.3197012361345</v>
      </c>
      <c r="F310" s="18">
        <f t="shared" si="52"/>
        <v>1060.8680210397729</v>
      </c>
      <c r="G310" s="19">
        <f t="shared" si="53"/>
        <v>3535677.045905572</v>
      </c>
      <c r="H310" s="20">
        <f t="shared" si="54"/>
        <v>2107.818141711447</v>
      </c>
      <c r="I310" s="20">
        <f t="shared" si="55"/>
        <v>1677.4108619421845</v>
      </c>
      <c r="J310" s="20">
        <f t="shared" si="56"/>
        <v>35356.77045905572</v>
      </c>
      <c r="K310" s="3"/>
      <c r="L310" s="40" t="str">
        <f t="shared" si="57"/>
        <v>682.92,838.71</v>
      </c>
      <c r="M310" s="42" t="str">
        <f t="shared" si="58"/>
        <v>895.54,838.71</v>
      </c>
      <c r="N310" s="43" t="str">
        <f t="shared" si="59"/>
        <v>579.32,838.71</v>
      </c>
    </row>
    <row r="311" spans="1:14" ht="12.75">
      <c r="A311" s="3">
        <v>115</v>
      </c>
      <c r="B311" s="18">
        <f t="shared" si="48"/>
        <v>88.86383373587319</v>
      </c>
      <c r="C311" s="18">
        <f t="shared" si="49"/>
        <v>684.1509583409006</v>
      </c>
      <c r="D311" s="18">
        <f t="shared" si="51"/>
        <v>897.1538178135124</v>
      </c>
      <c r="E311" s="18">
        <f t="shared" si="50"/>
        <v>580.3640573110883</v>
      </c>
      <c r="F311" s="18">
        <f t="shared" si="52"/>
        <v>1062.7178494321533</v>
      </c>
      <c r="G311" s="19">
        <f t="shared" si="53"/>
        <v>3548018.0683097234</v>
      </c>
      <c r="H311" s="20">
        <f t="shared" si="54"/>
        <v>2109.9068538613546</v>
      </c>
      <c r="I311" s="20">
        <f t="shared" si="55"/>
        <v>1681.5993852128931</v>
      </c>
      <c r="J311" s="20">
        <f t="shared" si="56"/>
        <v>35480.180683097235</v>
      </c>
      <c r="K311" s="3"/>
      <c r="L311" s="40" t="str">
        <f t="shared" si="57"/>
        <v>684.15,840.80</v>
      </c>
      <c r="M311" s="42" t="str">
        <f t="shared" si="58"/>
        <v>897.15,840.80</v>
      </c>
      <c r="N311" s="43" t="str">
        <f t="shared" si="59"/>
        <v>580.36,840.80</v>
      </c>
    </row>
    <row r="312" spans="1:14" ht="12.75">
      <c r="A312" s="3">
        <v>114</v>
      </c>
      <c r="B312" s="18">
        <f t="shared" si="48"/>
        <v>87.6397035375528</v>
      </c>
      <c r="C312" s="18">
        <f t="shared" si="49"/>
        <v>685.375088539221</v>
      </c>
      <c r="D312" s="18">
        <f t="shared" si="51"/>
        <v>898.7590674554734</v>
      </c>
      <c r="E312" s="18">
        <f t="shared" si="50"/>
        <v>581.4024848100383</v>
      </c>
      <c r="F312" s="18">
        <f t="shared" si="52"/>
        <v>1064.5676778245336</v>
      </c>
      <c r="G312" s="19">
        <f t="shared" si="53"/>
        <v>3560380.5909262747</v>
      </c>
      <c r="H312" s="20">
        <f t="shared" si="54"/>
        <v>2111.983708859255</v>
      </c>
      <c r="I312" s="20">
        <f t="shared" si="55"/>
        <v>1685.7992682383624</v>
      </c>
      <c r="J312" s="20">
        <f t="shared" si="56"/>
        <v>35603.805909262745</v>
      </c>
      <c r="K312" s="3"/>
      <c r="L312" s="40" t="str">
        <f t="shared" si="57"/>
        <v>685.38,842.90</v>
      </c>
      <c r="M312" s="42" t="str">
        <f t="shared" si="58"/>
        <v>898.76,842.90</v>
      </c>
      <c r="N312" s="43" t="str">
        <f t="shared" si="59"/>
        <v>581.40,842.90</v>
      </c>
    </row>
    <row r="313" spans="1:14" ht="12.75">
      <c r="A313" s="3">
        <v>113</v>
      </c>
      <c r="B313" s="18">
        <f t="shared" si="48"/>
        <v>86.42256557419466</v>
      </c>
      <c r="C313" s="18">
        <f t="shared" si="49"/>
        <v>686.5922265025791</v>
      </c>
      <c r="D313" s="18">
        <f t="shared" si="51"/>
        <v>900.355147907192</v>
      </c>
      <c r="E313" s="18">
        <f t="shared" si="50"/>
        <v>582.434980808341</v>
      </c>
      <c r="F313" s="18">
        <f t="shared" si="52"/>
        <v>1066.417506216914</v>
      </c>
      <c r="G313" s="19">
        <f t="shared" si="53"/>
        <v>3572764.6137552294</v>
      </c>
      <c r="H313" s="20">
        <f t="shared" si="54"/>
        <v>2114.0487008558603</v>
      </c>
      <c r="I313" s="20">
        <f t="shared" si="55"/>
        <v>1690.0105528831084</v>
      </c>
      <c r="J313" s="20">
        <f t="shared" si="56"/>
        <v>35727.64613755229</v>
      </c>
      <c r="K313" s="3"/>
      <c r="L313" s="40" t="str">
        <f t="shared" si="57"/>
        <v>686.59,845.01</v>
      </c>
      <c r="M313" s="42" t="str">
        <f t="shared" si="58"/>
        <v>900.36,845.01</v>
      </c>
      <c r="N313" s="43" t="str">
        <f t="shared" si="59"/>
        <v>582.43,845.01</v>
      </c>
    </row>
    <row r="314" spans="1:14" ht="12.75">
      <c r="A314" s="3">
        <v>112</v>
      </c>
      <c r="B314" s="18">
        <f t="shared" si="48"/>
        <v>85.21242360876988</v>
      </c>
      <c r="C314" s="18">
        <f t="shared" si="49"/>
        <v>687.8023684680039</v>
      </c>
      <c r="D314" s="18">
        <f t="shared" si="51"/>
        <v>901.9420542341379</v>
      </c>
      <c r="E314" s="18">
        <f t="shared" si="50"/>
        <v>583.4615421138744</v>
      </c>
      <c r="F314" s="18">
        <f t="shared" si="52"/>
        <v>1068.2673346092945</v>
      </c>
      <c r="G314" s="19">
        <f t="shared" si="53"/>
        <v>3585170.1367965853</v>
      </c>
      <c r="H314" s="20">
        <f t="shared" si="54"/>
        <v>2116.101823466927</v>
      </c>
      <c r="I314" s="20">
        <f t="shared" si="55"/>
        <v>1694.2332817060772</v>
      </c>
      <c r="J314" s="20">
        <f t="shared" si="56"/>
        <v>35851.701367965856</v>
      </c>
      <c r="K314" s="3"/>
      <c r="L314" s="40" t="str">
        <f t="shared" si="57"/>
        <v>687.80,847.12</v>
      </c>
      <c r="M314" s="42" t="str">
        <f t="shared" si="58"/>
        <v>901.94,847.12</v>
      </c>
      <c r="N314" s="43" t="str">
        <f t="shared" si="59"/>
        <v>583.46,847.12</v>
      </c>
    </row>
    <row r="315" spans="1:14" ht="12.75">
      <c r="A315" s="3">
        <v>111</v>
      </c>
      <c r="B315" s="18">
        <f t="shared" si="48"/>
        <v>84.00928172470469</v>
      </c>
      <c r="C315" s="18">
        <f t="shared" si="49"/>
        <v>689.0055103520691</v>
      </c>
      <c r="D315" s="18">
        <f t="shared" si="51"/>
        <v>903.5197810815547</v>
      </c>
      <c r="E315" s="18">
        <f t="shared" si="50"/>
        <v>584.4821652626752</v>
      </c>
      <c r="F315" s="18">
        <f t="shared" si="52"/>
        <v>1070.117163001675</v>
      </c>
      <c r="G315" s="19">
        <f t="shared" si="53"/>
        <v>3597597.1600503433</v>
      </c>
      <c r="H315" s="20">
        <f t="shared" si="54"/>
        <v>2118.1430697645283</v>
      </c>
      <c r="I315" s="20">
        <f t="shared" si="55"/>
        <v>1698.4674979723086</v>
      </c>
      <c r="J315" s="20">
        <f t="shared" si="56"/>
        <v>35975.971600503435</v>
      </c>
      <c r="K315" s="3"/>
      <c r="L315" s="40" t="str">
        <f t="shared" si="57"/>
        <v>689.01,849.23</v>
      </c>
      <c r="M315" s="42" t="str">
        <f t="shared" si="58"/>
        <v>903.52,849.23</v>
      </c>
      <c r="N315" s="43" t="str">
        <f t="shared" si="59"/>
        <v>584.48,849.23</v>
      </c>
    </row>
    <row r="316" spans="1:14" ht="12.75">
      <c r="A316" s="3">
        <v>110</v>
      </c>
      <c r="B316" s="18">
        <f t="shared" si="48"/>
        <v>82.8131443312111</v>
      </c>
      <c r="C316" s="18">
        <f t="shared" si="49"/>
        <v>690.2016477455627</v>
      </c>
      <c r="D316" s="18">
        <f t="shared" si="51"/>
        <v>905.0883226674711</v>
      </c>
      <c r="E316" s="18">
        <f t="shared" si="50"/>
        <v>585.4968465144166</v>
      </c>
      <c r="F316" s="18">
        <f t="shared" si="52"/>
        <v>1071.9669913940552</v>
      </c>
      <c r="G316" s="19">
        <f t="shared" si="53"/>
        <v>3610045.683516501</v>
      </c>
      <c r="H316" s="20">
        <f t="shared" si="54"/>
        <v>2120.172432268011</v>
      </c>
      <c r="I316" s="20">
        <f t="shared" si="55"/>
        <v>1702.71324566499</v>
      </c>
      <c r="J316" s="20">
        <f t="shared" si="56"/>
        <v>36100.45683516501</v>
      </c>
      <c r="K316" s="3"/>
      <c r="L316" s="40" t="str">
        <f t="shared" si="57"/>
        <v>690.20,851.36</v>
      </c>
      <c r="M316" s="42" t="str">
        <f t="shared" si="58"/>
        <v>905.09,851.36</v>
      </c>
      <c r="N316" s="43" t="str">
        <f t="shared" si="59"/>
        <v>585.50,851.36</v>
      </c>
    </row>
    <row r="317" spans="1:14" ht="12.75">
      <c r="A317" s="3">
        <v>109</v>
      </c>
      <c r="B317" s="18">
        <f t="shared" si="48"/>
        <v>81.62401616880823</v>
      </c>
      <c r="C317" s="18">
        <f t="shared" si="49"/>
        <v>691.3907759079656</v>
      </c>
      <c r="D317" s="18">
        <f t="shared" si="51"/>
        <v>906.6476727754597</v>
      </c>
      <c r="E317" s="18">
        <f t="shared" si="50"/>
        <v>586.5055818477247</v>
      </c>
      <c r="F317" s="18">
        <f t="shared" si="52"/>
        <v>1073.8168197864356</v>
      </c>
      <c r="G317" s="19">
        <f t="shared" si="53"/>
        <v>3622515.7071950627</v>
      </c>
      <c r="H317" s="20">
        <f t="shared" si="54"/>
        <v>2122.1899029346273</v>
      </c>
      <c r="I317" s="20">
        <f t="shared" si="55"/>
        <v>1706.970569497923</v>
      </c>
      <c r="J317" s="20">
        <f t="shared" si="56"/>
        <v>36225.15707195063</v>
      </c>
      <c r="K317" s="3"/>
      <c r="L317" s="40" t="str">
        <f t="shared" si="57"/>
        <v>691.39,853.49</v>
      </c>
      <c r="M317" s="42" t="str">
        <f t="shared" si="58"/>
        <v>906.65,853.49</v>
      </c>
      <c r="N317" s="43" t="str">
        <f t="shared" si="59"/>
        <v>586.51,853.49</v>
      </c>
    </row>
    <row r="318" spans="1:14" ht="12.75">
      <c r="A318" s="3">
        <v>108</v>
      </c>
      <c r="B318" s="18">
        <f t="shared" si="48"/>
        <v>80.44190231504354</v>
      </c>
      <c r="C318" s="18">
        <f t="shared" si="49"/>
        <v>692.5728897617303</v>
      </c>
      <c r="D318" s="18">
        <f t="shared" si="51"/>
        <v>908.1978247471343</v>
      </c>
      <c r="E318" s="18">
        <f t="shared" si="50"/>
        <v>587.5083669553246</v>
      </c>
      <c r="F318" s="18">
        <f t="shared" si="52"/>
        <v>1075.666648178816</v>
      </c>
      <c r="G318" s="19">
        <f t="shared" si="53"/>
        <v>3635007.231086026</v>
      </c>
      <c r="H318" s="20">
        <f t="shared" si="54"/>
        <v>2124.195473149827</v>
      </c>
      <c r="I318" s="20">
        <f t="shared" si="55"/>
        <v>1711.239514928406</v>
      </c>
      <c r="J318" s="20">
        <f t="shared" si="56"/>
        <v>36350.07231086026</v>
      </c>
      <c r="K318" s="3"/>
      <c r="L318" s="40" t="str">
        <f t="shared" si="57"/>
        <v>692.57,855.62</v>
      </c>
      <c r="M318" s="42" t="str">
        <f t="shared" si="58"/>
        <v>908.20,855.62</v>
      </c>
      <c r="N318" s="43" t="str">
        <f t="shared" si="59"/>
        <v>587.51,855.62</v>
      </c>
    </row>
    <row r="319" spans="1:14" ht="12.75">
      <c r="A319" s="3">
        <v>107</v>
      </c>
      <c r="B319" s="18">
        <f t="shared" si="48"/>
        <v>79.26680819041974</v>
      </c>
      <c r="C319" s="18">
        <f t="shared" si="49"/>
        <v>693.7479838863541</v>
      </c>
      <c r="D319" s="18">
        <f t="shared" si="51"/>
        <v>909.7387714743786</v>
      </c>
      <c r="E319" s="18">
        <f t="shared" si="50"/>
        <v>588.5051972390137</v>
      </c>
      <c r="F319" s="18">
        <f t="shared" si="52"/>
        <v>1077.5164765711966</v>
      </c>
      <c r="G319" s="19">
        <f t="shared" si="53"/>
        <v>3647520.255189391</v>
      </c>
      <c r="H319" s="20">
        <f t="shared" si="54"/>
        <v>2126.1891337172056</v>
      </c>
      <c r="I319" s="20">
        <f t="shared" si="55"/>
        <v>1715.5201281705592</v>
      </c>
      <c r="J319" s="20">
        <f t="shared" si="56"/>
        <v>36475.20255189391</v>
      </c>
      <c r="K319" s="3"/>
      <c r="L319" s="40" t="str">
        <f t="shared" si="57"/>
        <v>693.75,857.76</v>
      </c>
      <c r="M319" s="42" t="str">
        <f t="shared" si="58"/>
        <v>909.74,857.76</v>
      </c>
      <c r="N319" s="43" t="str">
        <f t="shared" si="59"/>
        <v>588.51,857.76</v>
      </c>
    </row>
    <row r="320" spans="1:14" ht="12.75">
      <c r="A320" s="3">
        <v>106</v>
      </c>
      <c r="B320" s="18">
        <f t="shared" si="48"/>
        <v>78.09873956454055</v>
      </c>
      <c r="C320" s="18">
        <f t="shared" si="49"/>
        <v>694.9160525122333</v>
      </c>
      <c r="D320" s="18">
        <f t="shared" si="51"/>
        <v>911.2705053912863</v>
      </c>
      <c r="E320" s="18">
        <f t="shared" si="50"/>
        <v>589.4960678044471</v>
      </c>
      <c r="F320" s="18">
        <f t="shared" si="52"/>
        <v>1079.366304963577</v>
      </c>
      <c r="G320" s="19">
        <f t="shared" si="53"/>
        <v>3660054.7795051564</v>
      </c>
      <c r="H320" s="20">
        <f t="shared" si="54"/>
        <v>2128.1708748480723</v>
      </c>
      <c r="I320" s="20">
        <f t="shared" si="55"/>
        <v>1719.8124562091114</v>
      </c>
      <c r="J320" s="20">
        <f t="shared" si="56"/>
        <v>36600.54779505156</v>
      </c>
      <c r="K320" s="3"/>
      <c r="L320" s="40" t="str">
        <f t="shared" si="57"/>
        <v>694.92,859.91</v>
      </c>
      <c r="M320" s="42" t="str">
        <f t="shared" si="58"/>
        <v>911.27,859.91</v>
      </c>
      <c r="N320" s="43" t="str">
        <f t="shared" si="59"/>
        <v>589.50,859.91</v>
      </c>
    </row>
    <row r="321" spans="1:14" ht="12.75">
      <c r="A321" s="3">
        <v>105</v>
      </c>
      <c r="B321" s="18">
        <f t="shared" si="48"/>
        <v>76.93770256247888</v>
      </c>
      <c r="C321" s="18">
        <f t="shared" si="49"/>
        <v>696.0770895142949</v>
      </c>
      <c r="D321" s="18">
        <f t="shared" si="51"/>
        <v>912.7930184658106</v>
      </c>
      <c r="E321" s="18">
        <f t="shared" si="50"/>
        <v>590.4809734557361</v>
      </c>
      <c r="F321" s="18">
        <f t="shared" si="52"/>
        <v>1081.2161333559573</v>
      </c>
      <c r="G321" s="19">
        <f t="shared" si="53"/>
        <v>3672610.8040333237</v>
      </c>
      <c r="H321" s="20">
        <f t="shared" si="54"/>
        <v>2130.1406861506503</v>
      </c>
      <c r="I321" s="20">
        <f t="shared" si="55"/>
        <v>1724.1165468136526</v>
      </c>
      <c r="J321" s="20">
        <f t="shared" si="56"/>
        <v>36726.10804033324</v>
      </c>
      <c r="K321" s="3"/>
      <c r="L321" s="40" t="str">
        <f t="shared" si="57"/>
        <v>696.08,862.06</v>
      </c>
      <c r="M321" s="42" t="str">
        <f t="shared" si="58"/>
        <v>912.79,862.06</v>
      </c>
      <c r="N321" s="43" t="str">
        <f t="shared" si="59"/>
        <v>590.48,862.06</v>
      </c>
    </row>
    <row r="322" spans="1:14" ht="12.75">
      <c r="A322" s="3">
        <v>104</v>
      </c>
      <c r="B322" s="18">
        <f t="shared" si="48"/>
        <v>75.78370367137995</v>
      </c>
      <c r="C322" s="18">
        <f t="shared" si="49"/>
        <v>697.2310884053938</v>
      </c>
      <c r="D322" s="18">
        <f t="shared" si="51"/>
        <v>914.3063021911053</v>
      </c>
      <c r="E322" s="18">
        <f t="shared" si="50"/>
        <v>591.4599086898471</v>
      </c>
      <c r="F322" s="18">
        <f t="shared" si="52"/>
        <v>1083.0659617483377</v>
      </c>
      <c r="G322" s="19">
        <f t="shared" si="53"/>
        <v>3685188.328773893</v>
      </c>
      <c r="H322" s="20">
        <f t="shared" si="54"/>
        <v>2132.098556618872</v>
      </c>
      <c r="I322" s="20">
        <f t="shared" si="55"/>
        <v>1728.4324485533841</v>
      </c>
      <c r="J322" s="20">
        <f t="shared" si="56"/>
        <v>36851.88328773893</v>
      </c>
      <c r="K322" s="3"/>
      <c r="L322" s="40" t="str">
        <f t="shared" si="57"/>
        <v>697.23,864.22</v>
      </c>
      <c r="M322" s="42" t="str">
        <f t="shared" si="58"/>
        <v>914.31,864.22</v>
      </c>
      <c r="N322" s="43" t="str">
        <f t="shared" si="59"/>
        <v>591.46,864.22</v>
      </c>
    </row>
    <row r="323" spans="1:14" ht="12.75">
      <c r="A323" s="3">
        <v>103</v>
      </c>
      <c r="B323" s="18">
        <f t="shared" si="48"/>
        <v>74.63674974731134</v>
      </c>
      <c r="C323" s="18">
        <f t="shared" si="49"/>
        <v>698.3780423294625</v>
      </c>
      <c r="D323" s="18">
        <f t="shared" si="51"/>
        <v>915.8103475765414</v>
      </c>
      <c r="E323" s="18">
        <f t="shared" si="50"/>
        <v>592.4328676907897</v>
      </c>
      <c r="F323" s="18">
        <f t="shared" si="52"/>
        <v>1084.9157901407182</v>
      </c>
      <c r="G323" s="19">
        <f t="shared" si="53"/>
        <v>3697787.353726865</v>
      </c>
      <c r="H323" s="20">
        <f t="shared" si="54"/>
        <v>2134.0444746207577</v>
      </c>
      <c r="I323" s="20">
        <f t="shared" si="55"/>
        <v>1732.7602108123829</v>
      </c>
      <c r="J323" s="20">
        <f t="shared" si="56"/>
        <v>36977.87353726865</v>
      </c>
      <c r="K323" s="3"/>
      <c r="L323" s="40" t="str">
        <f t="shared" si="57"/>
        <v>698.38,866.38</v>
      </c>
      <c r="M323" s="42" t="str">
        <f t="shared" si="58"/>
        <v>915.81,866.38</v>
      </c>
      <c r="N323" s="43" t="str">
        <f t="shared" si="59"/>
        <v>592.43,866.38</v>
      </c>
    </row>
    <row r="324" spans="1:14" ht="12.75">
      <c r="A324" s="3">
        <v>102</v>
      </c>
      <c r="B324" s="18">
        <f t="shared" si="48"/>
        <v>73.49684802236413</v>
      </c>
      <c r="C324" s="18">
        <f t="shared" si="49"/>
        <v>699.5179440544097</v>
      </c>
      <c r="D324" s="18">
        <f t="shared" si="51"/>
        <v>917.3051451383961</v>
      </c>
      <c r="E324" s="18">
        <f t="shared" si="50"/>
        <v>593.399844323594</v>
      </c>
      <c r="F324" s="18">
        <f t="shared" si="52"/>
        <v>1086.7656185330986</v>
      </c>
      <c r="G324" s="19">
        <f t="shared" si="53"/>
        <v>3710407.878892238</v>
      </c>
      <c r="H324" s="20">
        <f t="shared" si="54"/>
        <v>2135.9784278863663</v>
      </c>
      <c r="I324" s="20">
        <f t="shared" si="55"/>
        <v>1737.0998838053954</v>
      </c>
      <c r="J324" s="20">
        <f t="shared" si="56"/>
        <v>37104.07878892238</v>
      </c>
      <c r="K324" s="3"/>
      <c r="L324" s="40" t="str">
        <f t="shared" si="57"/>
        <v>699.52,868.55</v>
      </c>
      <c r="M324" s="42" t="str">
        <f t="shared" si="58"/>
        <v>917.31,868.55</v>
      </c>
      <c r="N324" s="43" t="str">
        <f t="shared" si="59"/>
        <v>593.40,868.55</v>
      </c>
    </row>
    <row r="325" spans="1:14" ht="12.75">
      <c r="A325" s="3">
        <v>101</v>
      </c>
      <c r="B325" s="18">
        <f t="shared" si="48"/>
        <v>72.36400611202419</v>
      </c>
      <c r="C325" s="18">
        <f t="shared" si="49"/>
        <v>700.6507859647496</v>
      </c>
      <c r="D325" s="18">
        <f t="shared" si="51"/>
        <v>918.7906848901861</v>
      </c>
      <c r="E325" s="18">
        <f t="shared" si="50"/>
        <v>594.3608321280565</v>
      </c>
      <c r="F325" s="18">
        <f t="shared" si="52"/>
        <v>1088.6154469254789</v>
      </c>
      <c r="G325" s="19">
        <f t="shared" si="53"/>
        <v>3723049.904270011</v>
      </c>
      <c r="H325" s="20">
        <f t="shared" si="54"/>
        <v>2137.9004034952914</v>
      </c>
      <c r="I325" s="20">
        <f t="shared" si="55"/>
        <v>1741.451518594192</v>
      </c>
      <c r="J325" s="20">
        <f t="shared" si="56"/>
        <v>37230.49904270011</v>
      </c>
      <c r="K325" s="3"/>
      <c r="L325" s="40" t="str">
        <f t="shared" si="57"/>
        <v>700.65,870.73</v>
      </c>
      <c r="M325" s="42" t="str">
        <f t="shared" si="58"/>
        <v>918.79,870.73</v>
      </c>
      <c r="N325" s="43" t="str">
        <f t="shared" si="59"/>
        <v>594.36,870.73</v>
      </c>
    </row>
    <row r="326" spans="1:14" ht="12.75">
      <c r="A326" s="3">
        <v>100</v>
      </c>
      <c r="B326" s="18">
        <f t="shared" si="48"/>
        <v>71.2382320228179</v>
      </c>
      <c r="C326" s="18">
        <f t="shared" si="49"/>
        <v>701.7765600539559</v>
      </c>
      <c r="D326" s="18">
        <f t="shared" si="51"/>
        <v>920.2669563326413</v>
      </c>
      <c r="E326" s="18">
        <f t="shared" si="50"/>
        <v>595.315824312255</v>
      </c>
      <c r="F326" s="18">
        <f t="shared" si="52"/>
        <v>1090.4652753178593</v>
      </c>
      <c r="G326" s="19">
        <f t="shared" si="53"/>
        <v>3735713.429860188</v>
      </c>
      <c r="H326" s="20">
        <f t="shared" si="54"/>
        <v>2139.810387863688</v>
      </c>
      <c r="I326" s="20">
        <f t="shared" si="55"/>
        <v>1745.8151671044993</v>
      </c>
      <c r="J326" s="20">
        <f t="shared" si="56"/>
        <v>37357.13429860188</v>
      </c>
      <c r="K326" s="3"/>
      <c r="L326" s="40" t="str">
        <f t="shared" si="57"/>
        <v>701.78,872.91</v>
      </c>
      <c r="M326" s="42" t="str">
        <f t="shared" si="58"/>
        <v>920.27,872.91</v>
      </c>
      <c r="N326" s="43" t="str">
        <f t="shared" si="59"/>
        <v>595.32,872.91</v>
      </c>
    </row>
    <row r="327" spans="1:14" ht="12.75">
      <c r="A327" s="3">
        <v>99</v>
      </c>
      <c r="B327" s="18">
        <f t="shared" si="48"/>
        <v>70.11953416025187</v>
      </c>
      <c r="C327" s="18">
        <f t="shared" si="49"/>
        <v>702.8952579165219</v>
      </c>
      <c r="D327" s="18">
        <f t="shared" si="51"/>
        <v>921.733948443293</v>
      </c>
      <c r="E327" s="18">
        <f t="shared" si="50"/>
        <v>596.264813745813</v>
      </c>
      <c r="F327" s="18">
        <f t="shared" si="52"/>
        <v>1092.3151037102398</v>
      </c>
      <c r="G327" s="19">
        <f t="shared" si="53"/>
        <v>3748398.4556627665</v>
      </c>
      <c r="H327" s="20">
        <f t="shared" si="54"/>
        <v>2141.708366730804</v>
      </c>
      <c r="I327" s="20">
        <f t="shared" si="55"/>
        <v>1750.1908821435309</v>
      </c>
      <c r="J327" s="20">
        <f t="shared" si="56"/>
        <v>37483.98455662766</v>
      </c>
      <c r="K327" s="3"/>
      <c r="L327" s="40" t="str">
        <f t="shared" si="57"/>
        <v>702.90,875.10</v>
      </c>
      <c r="M327" s="42" t="str">
        <f t="shared" si="58"/>
        <v>921.73,875.10</v>
      </c>
      <c r="N327" s="43" t="str">
        <f t="shared" si="59"/>
        <v>596.26,875.10</v>
      </c>
    </row>
    <row r="328" spans="1:14" ht="12.75">
      <c r="A328" s="3">
        <v>98</v>
      </c>
      <c r="B328" s="18">
        <f t="shared" si="48"/>
        <v>69.00792133705102</v>
      </c>
      <c r="C328" s="18">
        <f t="shared" si="49"/>
        <v>704.0068707397228</v>
      </c>
      <c r="D328" s="18">
        <f t="shared" si="51"/>
        <v>923.1916496656718</v>
      </c>
      <c r="E328" s="18">
        <f t="shared" si="50"/>
        <v>597.2077929529113</v>
      </c>
      <c r="F328" s="18">
        <f t="shared" si="52"/>
        <v>1094.1649321026202</v>
      </c>
      <c r="G328" s="19">
        <f t="shared" si="53"/>
        <v>3761104.9816777464</v>
      </c>
      <c r="H328" s="20">
        <f t="shared" si="54"/>
        <v>2143.5943251450008</v>
      </c>
      <c r="I328" s="20">
        <f t="shared" si="55"/>
        <v>1754.5787174181528</v>
      </c>
      <c r="J328" s="20">
        <f t="shared" si="56"/>
        <v>37611.049816777464</v>
      </c>
      <c r="K328" s="3"/>
      <c r="L328" s="40" t="str">
        <f t="shared" si="57"/>
        <v>704.01,877.29</v>
      </c>
      <c r="M328" s="42" t="str">
        <f t="shared" si="58"/>
        <v>923.19,877.29</v>
      </c>
      <c r="N328" s="43" t="str">
        <f t="shared" si="59"/>
        <v>597.21,877.29</v>
      </c>
    </row>
    <row r="329" spans="1:14" ht="12.75">
      <c r="A329" s="3">
        <v>97</v>
      </c>
      <c r="B329" s="18">
        <f t="shared" si="48"/>
        <v>67.90340278172073</v>
      </c>
      <c r="C329" s="18">
        <f t="shared" si="49"/>
        <v>705.1113892950531</v>
      </c>
      <c r="D329" s="18">
        <f t="shared" si="51"/>
        <v>924.6400478980786</v>
      </c>
      <c r="E329" s="18">
        <f t="shared" si="50"/>
        <v>598.1447541050251</v>
      </c>
      <c r="F329" s="18">
        <f t="shared" si="52"/>
        <v>1096.0147604950007</v>
      </c>
      <c r="G329" s="19">
        <f t="shared" si="53"/>
        <v>3773833.007905128</v>
      </c>
      <c r="H329" s="20">
        <f t="shared" si="54"/>
        <v>2145.4682474492283</v>
      </c>
      <c r="I329" s="20">
        <f t="shared" si="55"/>
        <v>1758.9787275537083</v>
      </c>
      <c r="J329" s="20">
        <f t="shared" si="56"/>
        <v>37738.33007905128</v>
      </c>
      <c r="K329" s="3"/>
      <c r="L329" s="40" t="str">
        <f t="shared" si="57"/>
        <v>705.11,879.49</v>
      </c>
      <c r="M329" s="42" t="str">
        <f t="shared" si="58"/>
        <v>924.64,879.49</v>
      </c>
      <c r="N329" s="43" t="str">
        <f t="shared" si="59"/>
        <v>598.14,879.49</v>
      </c>
    </row>
    <row r="330" spans="1:14" ht="12.75">
      <c r="A330" s="3">
        <v>96</v>
      </c>
      <c r="B330" s="18">
        <f t="shared" si="48"/>
        <v>66.80598814743337</v>
      </c>
      <c r="C330" s="18">
        <f t="shared" si="49"/>
        <v>706.2088039293404</v>
      </c>
      <c r="D330" s="18">
        <f t="shared" si="51"/>
        <v>926.0791304819326</v>
      </c>
      <c r="E330" s="18">
        <f t="shared" si="50"/>
        <v>599.0756890133853</v>
      </c>
      <c r="F330" s="18">
        <f t="shared" si="52"/>
        <v>1097.8645888873812</v>
      </c>
      <c r="G330" s="19">
        <f t="shared" si="53"/>
        <v>3786582.534344911</v>
      </c>
      <c r="H330" s="20">
        <f t="shared" si="54"/>
        <v>2147.3301172659485</v>
      </c>
      <c r="I330" s="20">
        <f t="shared" si="55"/>
        <v>1763.3909681135162</v>
      </c>
      <c r="J330" s="20">
        <f t="shared" si="56"/>
        <v>37865.82534344911</v>
      </c>
      <c r="K330" s="3"/>
      <c r="L330" s="40" t="str">
        <f t="shared" si="57"/>
        <v>706.21,881.70</v>
      </c>
      <c r="M330" s="42" t="str">
        <f t="shared" si="58"/>
        <v>926.08,881.70</v>
      </c>
      <c r="N330" s="43" t="str">
        <f t="shared" si="59"/>
        <v>599.08,881.70</v>
      </c>
    </row>
    <row r="331" spans="1:14" ht="12.75">
      <c r="A331" s="3">
        <v>95</v>
      </c>
      <c r="B331" s="18">
        <f t="shared" si="48"/>
        <v>65.71568752126745</v>
      </c>
      <c r="C331" s="18">
        <f t="shared" si="49"/>
        <v>707.2991045555063</v>
      </c>
      <c r="D331" s="18">
        <f t="shared" si="51"/>
        <v>927.508884189654</v>
      </c>
      <c r="E331" s="18">
        <f t="shared" si="50"/>
        <v>600.0005891211407</v>
      </c>
      <c r="F331" s="18">
        <f t="shared" si="52"/>
        <v>1099.7144172797614</v>
      </c>
      <c r="G331" s="19">
        <f t="shared" si="53"/>
        <v>3799353.560997095</v>
      </c>
      <c r="H331" s="20">
        <f t="shared" si="54"/>
        <v>2149.1799174814596</v>
      </c>
      <c r="I331" s="20">
        <f t="shared" si="55"/>
        <v>1767.8154956190963</v>
      </c>
      <c r="J331" s="20">
        <f t="shared" si="56"/>
        <v>37993.535609970946</v>
      </c>
      <c r="K331" s="3"/>
      <c r="L331" s="40" t="str">
        <f t="shared" si="57"/>
        <v>707.30,883.91</v>
      </c>
      <c r="M331" s="42" t="str">
        <f t="shared" si="58"/>
        <v>927.51,883.91</v>
      </c>
      <c r="N331" s="43" t="str">
        <f t="shared" si="59"/>
        <v>600.00,883.91</v>
      </c>
    </row>
    <row r="332" spans="1:14" ht="12.75">
      <c r="A332" s="3">
        <v>94</v>
      </c>
      <c r="B332" s="18">
        <f t="shared" si="48"/>
        <v>64.63251143380751</v>
      </c>
      <c r="C332" s="18">
        <f t="shared" si="49"/>
        <v>708.3822806429663</v>
      </c>
      <c r="D332" s="18">
        <f t="shared" si="51"/>
        <v>928.9292952120776</v>
      </c>
      <c r="E332" s="18">
        <f t="shared" si="50"/>
        <v>600.919445495215</v>
      </c>
      <c r="F332" s="18">
        <f t="shared" si="52"/>
        <v>1101.5642456721419</v>
      </c>
      <c r="G332" s="19">
        <f t="shared" si="53"/>
        <v>3812146.0878616823</v>
      </c>
      <c r="H332" s="20">
        <f t="shared" si="54"/>
        <v>2151.017630229608</v>
      </c>
      <c r="I332" s="20">
        <f t="shared" si="55"/>
        <v>1772.2523675711384</v>
      </c>
      <c r="J332" s="20">
        <f t="shared" si="56"/>
        <v>38121.460878616825</v>
      </c>
      <c r="K332" s="3"/>
      <c r="L332" s="40" t="str">
        <f t="shared" si="57"/>
        <v>708.38,886.13</v>
      </c>
      <c r="M332" s="42" t="str">
        <f t="shared" si="58"/>
        <v>928.93,886.13</v>
      </c>
      <c r="N332" s="43" t="str">
        <f t="shared" si="59"/>
        <v>600.92,886.13</v>
      </c>
    </row>
    <row r="333" spans="1:14" ht="12.75">
      <c r="A333" s="3">
        <v>93</v>
      </c>
      <c r="B333" s="18">
        <f t="shared" si="48"/>
        <v>63.55647086912734</v>
      </c>
      <c r="C333" s="18">
        <f t="shared" si="49"/>
        <v>709.4583212076465</v>
      </c>
      <c r="D333" s="18">
        <f t="shared" si="51"/>
        <v>930.3403491453588</v>
      </c>
      <c r="E333" s="18">
        <f t="shared" si="50"/>
        <v>601.8322488178377</v>
      </c>
      <c r="F333" s="18">
        <f t="shared" si="52"/>
        <v>1103.4140740645223</v>
      </c>
      <c r="G333" s="19">
        <f t="shared" si="53"/>
        <v>3824960.114938671</v>
      </c>
      <c r="H333" s="20">
        <f t="shared" si="54"/>
        <v>2152.8432368748536</v>
      </c>
      <c r="I333" s="20">
        <f t="shared" si="55"/>
        <v>1776.701642471248</v>
      </c>
      <c r="J333" s="20">
        <f t="shared" si="56"/>
        <v>38249.601149386704</v>
      </c>
      <c r="K333" s="3"/>
      <c r="L333" s="40" t="str">
        <f t="shared" si="57"/>
        <v>709.46,888.35</v>
      </c>
      <c r="M333" s="42" t="str">
        <f t="shared" si="58"/>
        <v>930.34,888.35</v>
      </c>
      <c r="N333" s="43" t="str">
        <f t="shared" si="59"/>
        <v>601.83,888.35</v>
      </c>
    </row>
    <row r="334" spans="1:14" ht="12.75">
      <c r="A334" s="3">
        <v>92</v>
      </c>
      <c r="B334" s="18">
        <f t="shared" si="48"/>
        <v>62.48757727516886</v>
      </c>
      <c r="C334" s="18">
        <f t="shared" si="49"/>
        <v>710.5272148016049</v>
      </c>
      <c r="D334" s="18">
        <f t="shared" si="51"/>
        <v>931.7420309773652</v>
      </c>
      <c r="E334" s="18">
        <f t="shared" si="50"/>
        <v>602.7389893777398</v>
      </c>
      <c r="F334" s="18">
        <f t="shared" si="52"/>
        <v>1105.2639024569028</v>
      </c>
      <c r="G334" s="19">
        <f t="shared" si="53"/>
        <v>3837795.6422280604</v>
      </c>
      <c r="H334" s="20">
        <f t="shared" si="54"/>
        <v>2154.656717994658</v>
      </c>
      <c r="I334" s="20">
        <f t="shared" si="55"/>
        <v>1781.1633798445175</v>
      </c>
      <c r="J334" s="20">
        <f t="shared" si="56"/>
        <v>38377.9564222806</v>
      </c>
      <c r="K334" s="3"/>
      <c r="L334" s="40" t="str">
        <f t="shared" si="57"/>
        <v>710.53,890.58</v>
      </c>
      <c r="M334" s="42" t="str">
        <f t="shared" si="58"/>
        <v>931.74,890.58</v>
      </c>
      <c r="N334" s="43" t="str">
        <f t="shared" si="59"/>
        <v>602.74,890.58</v>
      </c>
    </row>
    <row r="335" spans="1:14" ht="12.75">
      <c r="A335" s="3">
        <v>91</v>
      </c>
      <c r="B335" s="18">
        <f t="shared" si="48"/>
        <v>61.42584257454337</v>
      </c>
      <c r="C335" s="18">
        <f t="shared" si="49"/>
        <v>711.5889495022304</v>
      </c>
      <c r="D335" s="18">
        <f t="shared" si="51"/>
        <v>933.1343250735121</v>
      </c>
      <c r="E335" s="18">
        <f t="shared" si="50"/>
        <v>603.639657060991</v>
      </c>
      <c r="F335" s="18">
        <f t="shared" si="52"/>
        <v>1107.113730849283</v>
      </c>
      <c r="G335" s="19">
        <f t="shared" si="53"/>
        <v>3850652.669729851</v>
      </c>
      <c r="H335" s="20">
        <f t="shared" si="54"/>
        <v>2156.4580533611597</v>
      </c>
      <c r="I335" s="20">
        <f t="shared" si="55"/>
        <v>1785.6376402629478</v>
      </c>
      <c r="J335" s="20">
        <f t="shared" si="56"/>
        <v>38506.52669729851</v>
      </c>
      <c r="K335" s="3"/>
      <c r="L335" s="40" t="str">
        <f t="shared" si="57"/>
        <v>711.59,892.82</v>
      </c>
      <c r="M335" s="42" t="str">
        <f t="shared" si="58"/>
        <v>933.13,892.82</v>
      </c>
      <c r="N335" s="43" t="str">
        <f t="shared" si="59"/>
        <v>603.64,892.82</v>
      </c>
    </row>
    <row r="336" spans="1:14" ht="12.75">
      <c r="A336" s="3">
        <v>90</v>
      </c>
      <c r="B336" s="18">
        <f t="shared" si="48"/>
        <v>60.37127917576936</v>
      </c>
      <c r="C336" s="18">
        <f t="shared" si="49"/>
        <v>712.6435129010044</v>
      </c>
      <c r="D336" s="18">
        <f t="shared" si="51"/>
        <v>934.5172151620254</v>
      </c>
      <c r="E336" s="18">
        <f t="shared" si="50"/>
        <v>604.5342413414669</v>
      </c>
      <c r="F336" s="18">
        <f t="shared" si="52"/>
        <v>1108.9635592416635</v>
      </c>
      <c r="G336" s="19">
        <f t="shared" si="53"/>
        <v>3863531.197444045</v>
      </c>
      <c r="H336" s="20">
        <f t="shared" si="54"/>
        <v>2158.2472219221117</v>
      </c>
      <c r="I336" s="20">
        <f t="shared" si="55"/>
        <v>1790.124485369765</v>
      </c>
      <c r="J336" s="20">
        <f t="shared" si="56"/>
        <v>38635.31197444045</v>
      </c>
      <c r="K336" s="3"/>
      <c r="L336" s="40" t="str">
        <f t="shared" si="57"/>
        <v>712.64,895.06</v>
      </c>
      <c r="M336" s="42" t="str">
        <f t="shared" si="58"/>
        <v>934.52,895.06</v>
      </c>
      <c r="N336" s="43" t="str">
        <f t="shared" si="59"/>
        <v>604.53,895.06</v>
      </c>
    </row>
    <row r="337" spans="1:14" ht="12.75">
      <c r="A337" s="3">
        <v>89</v>
      </c>
      <c r="B337" s="18">
        <f t="shared" si="48"/>
        <v>59.323899984973195</v>
      </c>
      <c r="C337" s="18">
        <f t="shared" si="49"/>
        <v>713.6908920918006</v>
      </c>
      <c r="D337" s="18">
        <f t="shared" si="51"/>
        <v>935.8906843185985</v>
      </c>
      <c r="E337" s="18">
        <f t="shared" si="50"/>
        <v>605.422731270923</v>
      </c>
      <c r="F337" s="18">
        <f t="shared" si="52"/>
        <v>1110.813387634044</v>
      </c>
      <c r="G337" s="19">
        <f t="shared" si="53"/>
        <v>3876431.22537064</v>
      </c>
      <c r="H337" s="20">
        <f t="shared" si="54"/>
        <v>2160.024201781024</v>
      </c>
      <c r="I337" s="20">
        <f t="shared" si="55"/>
        <v>1794.6239779046787</v>
      </c>
      <c r="J337" s="20">
        <f t="shared" si="56"/>
        <v>38764.3122537064</v>
      </c>
      <c r="K337" s="3"/>
      <c r="L337" s="40" t="str">
        <f t="shared" si="57"/>
        <v>713.69,897.31</v>
      </c>
      <c r="M337" s="42" t="str">
        <f t="shared" si="58"/>
        <v>935.89,897.31</v>
      </c>
      <c r="N337" s="43" t="str">
        <f t="shared" si="59"/>
        <v>605.42,897.31</v>
      </c>
    </row>
    <row r="338" spans="1:14" ht="12.75">
      <c r="A338" s="3">
        <v>88</v>
      </c>
      <c r="B338" s="18">
        <f t="shared" si="48"/>
        <v>58.28371841807291</v>
      </c>
      <c r="C338" s="18">
        <f t="shared" si="49"/>
        <v>714.7310736587009</v>
      </c>
      <c r="D338" s="18">
        <f t="shared" si="51"/>
        <v>937.2547149504154</v>
      </c>
      <c r="E338" s="18">
        <f t="shared" si="50"/>
        <v>606.3051154686598</v>
      </c>
      <c r="F338" s="18">
        <f t="shared" si="52"/>
        <v>1112.6632160264244</v>
      </c>
      <c r="G338" s="19">
        <f t="shared" si="53"/>
        <v>3889352.7535096374</v>
      </c>
      <c r="H338" s="20">
        <f t="shared" si="54"/>
        <v>2161.7889701764975</v>
      </c>
      <c r="I338" s="20">
        <f t="shared" si="55"/>
        <v>1799.1361817301224</v>
      </c>
      <c r="J338" s="20">
        <f t="shared" si="56"/>
        <v>38893.52753509637</v>
      </c>
      <c r="K338" s="3"/>
      <c r="L338" s="40" t="str">
        <f t="shared" si="57"/>
        <v>714.73,899.57</v>
      </c>
      <c r="M338" s="42" t="str">
        <f t="shared" si="58"/>
        <v>937.25,899.57</v>
      </c>
      <c r="N338" s="43" t="str">
        <f t="shared" si="59"/>
        <v>606.31,899.57</v>
      </c>
    </row>
    <row r="339" spans="1:14" ht="12.75">
      <c r="A339" s="3">
        <v>87</v>
      </c>
      <c r="B339" s="18">
        <f t="shared" si="48"/>
        <v>57.25074841347271</v>
      </c>
      <c r="C339" s="18">
        <f t="shared" si="49"/>
        <v>715.7640436633011</v>
      </c>
      <c r="D339" s="18">
        <f t="shared" si="51"/>
        <v>938.6092887795031</v>
      </c>
      <c r="E339" s="18">
        <f t="shared" si="50"/>
        <v>607.1813821107532</v>
      </c>
      <c r="F339" s="18">
        <f t="shared" si="52"/>
        <v>1114.5130444188048</v>
      </c>
      <c r="G339" s="19">
        <f t="shared" si="53"/>
        <v>3902295.7818610356</v>
      </c>
      <c r="H339" s="20">
        <f t="shared" si="54"/>
        <v>2163.5415034606845</v>
      </c>
      <c r="I339" s="20">
        <f t="shared" si="55"/>
        <v>1803.6611618585239</v>
      </c>
      <c r="J339" s="20">
        <f t="shared" si="56"/>
        <v>39022.95781861035</v>
      </c>
      <c r="K339" s="3"/>
      <c r="L339" s="40" t="str">
        <f t="shared" si="57"/>
        <v>715.76,901.83</v>
      </c>
      <c r="M339" s="42" t="str">
        <f t="shared" si="58"/>
        <v>938.61,901.83</v>
      </c>
      <c r="N339" s="43" t="str">
        <f t="shared" si="59"/>
        <v>607.18,901.83</v>
      </c>
    </row>
    <row r="340" spans="1:14" ht="12.75">
      <c r="A340" s="3">
        <v>86</v>
      </c>
      <c r="B340" s="18">
        <f t="shared" si="48"/>
        <v>56.22500444528964</v>
      </c>
      <c r="C340" s="18">
        <f t="shared" si="49"/>
        <v>716.7897876314842</v>
      </c>
      <c r="D340" s="18">
        <f t="shared" si="51"/>
        <v>939.954386825388</v>
      </c>
      <c r="E340" s="18">
        <f t="shared" si="50"/>
        <v>608.0515189188354</v>
      </c>
      <c r="F340" s="18">
        <f t="shared" si="52"/>
        <v>1116.362872811185</v>
      </c>
      <c r="G340" s="19">
        <f t="shared" si="53"/>
        <v>3915260.310424835</v>
      </c>
      <c r="H340" s="20">
        <f t="shared" si="54"/>
        <v>2165.281777076849</v>
      </c>
      <c r="I340" s="20">
        <f t="shared" si="55"/>
        <v>1808.1989844806592</v>
      </c>
      <c r="J340" s="20">
        <f t="shared" si="56"/>
        <v>39152.60310424835</v>
      </c>
      <c r="K340" s="3"/>
      <c r="L340" s="40" t="str">
        <f t="shared" si="57"/>
        <v>716.79,904.10</v>
      </c>
      <c r="M340" s="42" t="str">
        <f t="shared" si="58"/>
        <v>939.95,904.10</v>
      </c>
      <c r="N340" s="43" t="str">
        <f t="shared" si="59"/>
        <v>608.05,904.10</v>
      </c>
    </row>
    <row r="341" spans="1:14" ht="12.75">
      <c r="A341" s="3">
        <v>85</v>
      </c>
      <c r="B341" s="18">
        <f t="shared" si="48"/>
        <v>55.20650153714814</v>
      </c>
      <c r="C341" s="18">
        <f t="shared" si="49"/>
        <v>717.8082905396257</v>
      </c>
      <c r="D341" s="18">
        <f t="shared" si="51"/>
        <v>941.2899893870058</v>
      </c>
      <c r="E341" s="18">
        <f t="shared" si="50"/>
        <v>608.9155131483919</v>
      </c>
      <c r="F341" s="18">
        <f t="shared" si="52"/>
        <v>1118.2127012035655</v>
      </c>
      <c r="G341" s="19">
        <f t="shared" si="53"/>
        <v>3928246.339201037</v>
      </c>
      <c r="H341" s="20">
        <f t="shared" si="54"/>
        <v>2167.0097655359623</v>
      </c>
      <c r="I341" s="20">
        <f t="shared" si="55"/>
        <v>1812.7497169951475</v>
      </c>
      <c r="J341" s="20">
        <f t="shared" si="56"/>
        <v>39282.463392010366</v>
      </c>
      <c r="K341" s="3"/>
      <c r="L341" s="40" t="str">
        <f t="shared" si="57"/>
        <v>717.81,906.37</v>
      </c>
      <c r="M341" s="42" t="str">
        <f t="shared" si="58"/>
        <v>941.29,906.37</v>
      </c>
      <c r="N341" s="43" t="str">
        <f t="shared" si="59"/>
        <v>608.92,906.37</v>
      </c>
    </row>
    <row r="342" spans="1:14" ht="12.75">
      <c r="A342" s="3">
        <v>84</v>
      </c>
      <c r="B342" s="18">
        <f t="shared" si="48"/>
        <v>54.1952552765639</v>
      </c>
      <c r="C342" s="18">
        <f t="shared" si="49"/>
        <v>718.8195368002099</v>
      </c>
      <c r="D342" s="18">
        <f t="shared" si="51"/>
        <v>942.6160760238395</v>
      </c>
      <c r="E342" s="18">
        <f t="shared" si="50"/>
        <v>609.7733515765608</v>
      </c>
      <c r="F342" s="18">
        <f t="shared" si="52"/>
        <v>1120.062529595946</v>
      </c>
      <c r="G342" s="19">
        <f t="shared" si="53"/>
        <v>3941253.868189641</v>
      </c>
      <c r="H342" s="20">
        <f t="shared" si="54"/>
        <v>2168.7254423922996</v>
      </c>
      <c r="I342" s="20">
        <f t="shared" si="55"/>
        <v>1817.3134280391357</v>
      </c>
      <c r="J342" s="20">
        <f t="shared" si="56"/>
        <v>39412.53868189641</v>
      </c>
      <c r="K342" s="3"/>
      <c r="L342" s="40" t="str">
        <f t="shared" si="57"/>
        <v>718.82,908.66</v>
      </c>
      <c r="M342" s="42" t="str">
        <f t="shared" si="58"/>
        <v>942.62,908.66</v>
      </c>
      <c r="N342" s="43" t="str">
        <f t="shared" si="59"/>
        <v>609.77,908.66</v>
      </c>
    </row>
    <row r="343" spans="1:14" ht="12.75">
      <c r="A343" s="3">
        <v>83</v>
      </c>
      <c r="B343" s="18">
        <f t="shared" si="48"/>
        <v>53.19128182995371</v>
      </c>
      <c r="C343" s="18">
        <f t="shared" si="49"/>
        <v>719.8235102468201</v>
      </c>
      <c r="D343" s="18">
        <f t="shared" si="51"/>
        <v>943.9326255362364</v>
      </c>
      <c r="E343" s="18">
        <f t="shared" si="50"/>
        <v>610.6250204893988</v>
      </c>
      <c r="F343" s="18">
        <f t="shared" si="52"/>
        <v>1121.9123579883264</v>
      </c>
      <c r="G343" s="19">
        <f t="shared" si="53"/>
        <v>3954282.897390647</v>
      </c>
      <c r="H343" s="20">
        <f t="shared" si="54"/>
        <v>2170.4287802179756</v>
      </c>
      <c r="I343" s="20">
        <f t="shared" si="55"/>
        <v>1821.890187520237</v>
      </c>
      <c r="J343" s="20">
        <f t="shared" si="56"/>
        <v>39542.82897390647</v>
      </c>
      <c r="K343" s="3"/>
      <c r="L343" s="40" t="str">
        <f t="shared" si="57"/>
        <v>719.82,910.95</v>
      </c>
      <c r="M343" s="42" t="str">
        <f t="shared" si="58"/>
        <v>943.93,910.95</v>
      </c>
      <c r="N343" s="43" t="str">
        <f t="shared" si="59"/>
        <v>610.63,910.95</v>
      </c>
    </row>
    <row r="344" spans="1:14" ht="12.75">
      <c r="A344" s="3">
        <v>82</v>
      </c>
      <c r="B344" s="18">
        <f t="shared" si="48"/>
        <v>52.19459795830528</v>
      </c>
      <c r="C344" s="18">
        <f t="shared" si="49"/>
        <v>720.8201941184685</v>
      </c>
      <c r="D344" s="18">
        <f t="shared" si="51"/>
        <v>945.2396159448606</v>
      </c>
      <c r="E344" s="18">
        <f t="shared" si="50"/>
        <v>611.4705056685896</v>
      </c>
      <c r="F344" s="18">
        <f t="shared" si="52"/>
        <v>1123.7621863807067</v>
      </c>
      <c r="G344" s="19">
        <f t="shared" si="53"/>
        <v>3967333.4268040527</v>
      </c>
      <c r="H344" s="20">
        <f t="shared" si="54"/>
        <v>2172.1197505763575</v>
      </c>
      <c r="I344" s="20">
        <f t="shared" si="55"/>
        <v>1826.4800666498002</v>
      </c>
      <c r="J344" s="20">
        <f t="shared" si="56"/>
        <v>39673.334268040526</v>
      </c>
      <c r="K344" s="3"/>
      <c r="L344" s="40" t="str">
        <f t="shared" si="57"/>
        <v>720.82,913.24</v>
      </c>
      <c r="M344" s="42" t="str">
        <f t="shared" si="58"/>
        <v>945.24,913.24</v>
      </c>
      <c r="N344" s="43" t="str">
        <f t="shared" si="59"/>
        <v>611.47,913.24</v>
      </c>
    </row>
    <row r="345" spans="1:14" ht="12.75">
      <c r="A345" s="3">
        <v>81</v>
      </c>
      <c r="B345" s="18">
        <f t="shared" si="48"/>
        <v>51.20522103353903</v>
      </c>
      <c r="C345" s="18">
        <f t="shared" si="49"/>
        <v>721.8095710432348</v>
      </c>
      <c r="D345" s="18">
        <f t="shared" si="51"/>
        <v>946.5370244692353</v>
      </c>
      <c r="E345" s="18">
        <f t="shared" si="50"/>
        <v>612.3097923775636</v>
      </c>
      <c r="F345" s="18">
        <f t="shared" si="52"/>
        <v>1125.6120147730871</v>
      </c>
      <c r="G345" s="19">
        <f t="shared" si="53"/>
        <v>3980405.456429861</v>
      </c>
      <c r="H345" s="20">
        <f t="shared" si="54"/>
        <v>2173.798323994305</v>
      </c>
      <c r="I345" s="20">
        <f t="shared" si="55"/>
        <v>1831.0831379775639</v>
      </c>
      <c r="J345" s="20">
        <f t="shared" si="56"/>
        <v>39804.05456429861</v>
      </c>
      <c r="K345" s="3"/>
      <c r="L345" s="40" t="str">
        <f t="shared" si="57"/>
        <v>721.81,915.54</v>
      </c>
      <c r="M345" s="42" t="str">
        <f t="shared" si="58"/>
        <v>946.54,915.54</v>
      </c>
      <c r="N345" s="43" t="str">
        <f t="shared" si="59"/>
        <v>612.31,915.54</v>
      </c>
    </row>
    <row r="346" spans="1:14" ht="12.75">
      <c r="A346" s="3">
        <v>80</v>
      </c>
      <c r="B346" s="18">
        <f t="shared" si="48"/>
        <v>50.223169055605695</v>
      </c>
      <c r="C346" s="18">
        <f t="shared" si="49"/>
        <v>722.7916230211681</v>
      </c>
      <c r="D346" s="18">
        <f t="shared" si="51"/>
        <v>947.8248275053238</v>
      </c>
      <c r="E346" s="18">
        <f t="shared" si="50"/>
        <v>613.142865346994</v>
      </c>
      <c r="F346" s="18">
        <f t="shared" si="52"/>
        <v>1127.4618431654676</v>
      </c>
      <c r="G346" s="19">
        <f t="shared" si="53"/>
        <v>3993498.986268072</v>
      </c>
      <c r="H346" s="20">
        <f t="shared" si="54"/>
        <v>2175.464469933166</v>
      </c>
      <c r="I346" s="20">
        <f t="shared" si="55"/>
        <v>1835.6994754277732</v>
      </c>
      <c r="J346" s="20">
        <f t="shared" si="56"/>
        <v>39934.98986268072</v>
      </c>
      <c r="K346" s="3"/>
      <c r="L346" s="40" t="str">
        <f t="shared" si="57"/>
        <v>722.79,917.85</v>
      </c>
      <c r="M346" s="42" t="str">
        <f t="shared" si="58"/>
        <v>947.82,917.85</v>
      </c>
      <c r="N346" s="43" t="str">
        <f t="shared" si="59"/>
        <v>613.14,917.85</v>
      </c>
    </row>
    <row r="347" spans="1:14" ht="12.75">
      <c r="A347" s="3">
        <v>79</v>
      </c>
      <c r="B347" s="18">
        <f aca="true" t="shared" si="60" ref="B347:B410">$I$13*LN(($I$13+SQRT(($I$13*$I$13)-(F347*F347)))/F347)-SQRT(($I$13*$I$13)-(F347*F347))</f>
        <v>49.2484606703581</v>
      </c>
      <c r="C347" s="18">
        <f aca="true" t="shared" si="61" ref="C347:C410">$I$16-B347</f>
        <v>723.7663314064157</v>
      </c>
      <c r="D347" s="18">
        <f t="shared" si="51"/>
        <v>949.1030006020923</v>
      </c>
      <c r="E347" s="18">
        <f aca="true" t="shared" si="62" ref="E347:E410">($H$426-$H$27)/2/$I$16*C347</f>
        <v>613.9697087596368</v>
      </c>
      <c r="F347" s="18">
        <f t="shared" si="52"/>
        <v>1129.311671557848</v>
      </c>
      <c r="G347" s="19">
        <f t="shared" si="53"/>
        <v>4006614.0163186844</v>
      </c>
      <c r="H347" s="20">
        <f t="shared" si="54"/>
        <v>2177.1181567584517</v>
      </c>
      <c r="I347" s="20">
        <f t="shared" si="55"/>
        <v>1840.3291543368507</v>
      </c>
      <c r="J347" s="20">
        <f t="shared" si="56"/>
        <v>40066.14016318684</v>
      </c>
      <c r="K347" s="3"/>
      <c r="L347" s="40" t="str">
        <f t="shared" si="57"/>
        <v>723.77,920.16</v>
      </c>
      <c r="M347" s="42" t="str">
        <f t="shared" si="58"/>
        <v>949.10,920.16</v>
      </c>
      <c r="N347" s="43" t="str">
        <f t="shared" si="59"/>
        <v>613.97,920.16</v>
      </c>
    </row>
    <row r="348" spans="1:14" ht="12.75">
      <c r="A348" s="3">
        <v>78</v>
      </c>
      <c r="B348" s="18">
        <f t="shared" si="60"/>
        <v>48.281115188239596</v>
      </c>
      <c r="C348" s="18">
        <f t="shared" si="61"/>
        <v>724.7336768885342</v>
      </c>
      <c r="D348" s="18">
        <f aca="true" t="shared" si="63" ref="D348:D411">C348*$I$18/100</f>
        <v>950.3715184370038</v>
      </c>
      <c r="E348" s="18">
        <f t="shared" si="62"/>
        <v>614.7903062344767</v>
      </c>
      <c r="F348" s="18">
        <f aca="true" t="shared" si="64" ref="F348:F411">$I$13-($I$13-$I$12)/400*A348</f>
        <v>1131.1614999502285</v>
      </c>
      <c r="G348" s="19">
        <f aca="true" t="shared" si="65" ref="G348:G411">F348^2*PI()</f>
        <v>4019750.5465816986</v>
      </c>
      <c r="H348" s="20">
        <f aca="true" t="shared" si="66" ref="H348:H411">2*(TAN($I$17*PI()/180)*C348+$H$27/2)</f>
        <v>2178.7593517081314</v>
      </c>
      <c r="I348" s="20">
        <f aca="true" t="shared" si="67" ref="I348:I411">G348/H348</f>
        <v>1844.972251492687</v>
      </c>
      <c r="J348" s="20">
        <f aca="true" t="shared" si="68" ref="J348:J411">I348*H348/100</f>
        <v>40197.50546581698</v>
      </c>
      <c r="K348" s="3"/>
      <c r="L348" s="40" t="str">
        <f aca="true" t="shared" si="69" ref="L348:L411">CONCATENATE((SUBSTITUTE(TEXT(C348,"#.##0,00"),",",".")),",",(SUBSTITUTE(TEXT(I348/2,"#.##0,00"),",",".")))</f>
        <v>724.73,922.49</v>
      </c>
      <c r="M348" s="42" t="str">
        <f aca="true" t="shared" si="70" ref="M348:M411">CONCATENATE((SUBSTITUTE(TEXT(D348,"#.##0,00"),",",".")),",",(SUBSTITUTE(TEXT(I348/2,"#.##0,00"),",",".")))</f>
        <v>950.37,922.49</v>
      </c>
      <c r="N348" s="43" t="str">
        <f aca="true" t="shared" si="71" ref="N348:N411">CONCATENATE((SUBSTITUTE(TEXT(E348,"#.##0,00"),",",".")),",",(SUBSTITUTE(TEXT(I348/2,"#.##0,00"),",",".")))</f>
        <v>614.79,922.49</v>
      </c>
    </row>
    <row r="349" spans="1:14" ht="12.75">
      <c r="A349" s="3">
        <v>77</v>
      </c>
      <c r="B349" s="18">
        <f t="shared" si="60"/>
        <v>47.32115260384171</v>
      </c>
      <c r="C349" s="18">
        <f t="shared" si="61"/>
        <v>725.6936394729321</v>
      </c>
      <c r="D349" s="18">
        <f t="shared" si="63"/>
        <v>951.6303547903713</v>
      </c>
      <c r="E349" s="18">
        <f t="shared" si="62"/>
        <v>615.6046408101369</v>
      </c>
      <c r="F349" s="18">
        <f t="shared" si="64"/>
        <v>1133.0113283426087</v>
      </c>
      <c r="G349" s="19">
        <f t="shared" si="65"/>
        <v>4032908.577057113</v>
      </c>
      <c r="H349" s="20">
        <f t="shared" si="66"/>
        <v>2180.388020859452</v>
      </c>
      <c r="I349" s="20">
        <f t="shared" si="67"/>
        <v>1849.628845175661</v>
      </c>
      <c r="J349" s="20">
        <f t="shared" si="68"/>
        <v>40329.08577057113</v>
      </c>
      <c r="K349" s="3"/>
      <c r="L349" s="40" t="str">
        <f t="shared" si="69"/>
        <v>725.69,924.81</v>
      </c>
      <c r="M349" s="42" t="str">
        <f t="shared" si="70"/>
        <v>951.63,924.81</v>
      </c>
      <c r="N349" s="43" t="str">
        <f t="shared" si="71"/>
        <v>615.60,924.81</v>
      </c>
    </row>
    <row r="350" spans="1:14" ht="12.75">
      <c r="A350" s="3">
        <v>76</v>
      </c>
      <c r="B350" s="18">
        <f t="shared" si="60"/>
        <v>46.36859361637471</v>
      </c>
      <c r="C350" s="18">
        <f t="shared" si="61"/>
        <v>726.6461984603991</v>
      </c>
      <c r="D350" s="18">
        <f t="shared" si="63"/>
        <v>952.8794825185132</v>
      </c>
      <c r="E350" s="18">
        <f t="shared" si="62"/>
        <v>616.4126949275134</v>
      </c>
      <c r="F350" s="18">
        <f t="shared" si="64"/>
        <v>1134.8611567349892</v>
      </c>
      <c r="G350" s="19">
        <f t="shared" si="65"/>
        <v>4046088.1077449303</v>
      </c>
      <c r="H350" s="20">
        <f t="shared" si="66"/>
        <v>2182.004129094205</v>
      </c>
      <c r="I350" s="20">
        <f t="shared" si="67"/>
        <v>1854.2990152014722</v>
      </c>
      <c r="J350" s="20">
        <f t="shared" si="68"/>
        <v>40460.8810774493</v>
      </c>
      <c r="K350" s="3"/>
      <c r="L350" s="40" t="str">
        <f t="shared" si="69"/>
        <v>726.65,927.15</v>
      </c>
      <c r="M350" s="42" t="str">
        <f t="shared" si="70"/>
        <v>952.88,927.15</v>
      </c>
      <c r="N350" s="43" t="str">
        <f t="shared" si="71"/>
        <v>616.41,927.15</v>
      </c>
    </row>
    <row r="351" spans="1:14" ht="12.75">
      <c r="A351" s="3">
        <v>75</v>
      </c>
      <c r="B351" s="18">
        <f t="shared" si="60"/>
        <v>45.423459651112466</v>
      </c>
      <c r="C351" s="18">
        <f t="shared" si="61"/>
        <v>727.5913324256613</v>
      </c>
      <c r="D351" s="18">
        <f t="shared" si="63"/>
        <v>954.1188735256333</v>
      </c>
      <c r="E351" s="18">
        <f t="shared" si="62"/>
        <v>617.2144504115843</v>
      </c>
      <c r="F351" s="18">
        <f t="shared" si="64"/>
        <v>1136.7109851273697</v>
      </c>
      <c r="G351" s="19">
        <f t="shared" si="65"/>
        <v>4059289.13864515</v>
      </c>
      <c r="H351" s="20">
        <f t="shared" si="66"/>
        <v>2183.6076400623465</v>
      </c>
      <c r="I351" s="20">
        <f t="shared" si="67"/>
        <v>1858.982842965895</v>
      </c>
      <c r="J351" s="20">
        <f t="shared" si="68"/>
        <v>40592.8913864515</v>
      </c>
      <c r="K351" s="3"/>
      <c r="L351" s="40" t="str">
        <f t="shared" si="69"/>
        <v>727.59,929.49</v>
      </c>
      <c r="M351" s="42" t="str">
        <f t="shared" si="70"/>
        <v>954.12,929.49</v>
      </c>
      <c r="N351" s="43" t="str">
        <f t="shared" si="71"/>
        <v>617.21,929.49</v>
      </c>
    </row>
    <row r="352" spans="1:14" ht="12.75">
      <c r="A352" s="3">
        <v>74</v>
      </c>
      <c r="B352" s="18">
        <f t="shared" si="60"/>
        <v>44.485772881863454</v>
      </c>
      <c r="C352" s="18">
        <f t="shared" si="61"/>
        <v>728.5290191949103</v>
      </c>
      <c r="D352" s="18">
        <f t="shared" si="63"/>
        <v>955.3484987343519</v>
      </c>
      <c r="E352" s="18">
        <f t="shared" si="62"/>
        <v>618.0098884523464</v>
      </c>
      <c r="F352" s="18">
        <f t="shared" si="64"/>
        <v>1138.5608135197501</v>
      </c>
      <c r="G352" s="19">
        <f t="shared" si="65"/>
        <v>4072511.6697577704</v>
      </c>
      <c r="H352" s="20">
        <f t="shared" si="66"/>
        <v>2185.1985161438706</v>
      </c>
      <c r="I352" s="20">
        <f t="shared" si="67"/>
        <v>1863.680411491567</v>
      </c>
      <c r="J352" s="20">
        <f t="shared" si="68"/>
        <v>40725.1166975777</v>
      </c>
      <c r="K352" s="3"/>
      <c r="L352" s="40" t="str">
        <f t="shared" si="69"/>
        <v>728.53,931.84</v>
      </c>
      <c r="M352" s="42" t="str">
        <f t="shared" si="70"/>
        <v>955.35,931.84</v>
      </c>
      <c r="N352" s="43" t="str">
        <f t="shared" si="71"/>
        <v>618.01,931.84</v>
      </c>
    </row>
    <row r="353" spans="1:14" ht="12.75">
      <c r="A353" s="3">
        <v>73</v>
      </c>
      <c r="B353" s="18">
        <f t="shared" si="60"/>
        <v>43.55555625453542</v>
      </c>
      <c r="C353" s="18">
        <f t="shared" si="61"/>
        <v>729.4592358222384</v>
      </c>
      <c r="D353" s="18">
        <f t="shared" si="63"/>
        <v>956.5683280548059</v>
      </c>
      <c r="E353" s="18">
        <f t="shared" si="62"/>
        <v>618.7989895848268</v>
      </c>
      <c r="F353" s="18">
        <f t="shared" si="64"/>
        <v>1140.4106419121304</v>
      </c>
      <c r="G353" s="19">
        <f t="shared" si="65"/>
        <v>4085755.7010827917</v>
      </c>
      <c r="H353" s="20">
        <f t="shared" si="66"/>
        <v>2186.7767184088316</v>
      </c>
      <c r="I353" s="20">
        <f t="shared" si="67"/>
        <v>1868.3918054769294</v>
      </c>
      <c r="J353" s="20">
        <f t="shared" si="68"/>
        <v>40857.55701082791</v>
      </c>
      <c r="K353" s="3"/>
      <c r="L353" s="40" t="str">
        <f t="shared" si="69"/>
        <v>729.46,934.20</v>
      </c>
      <c r="M353" s="42" t="str">
        <f t="shared" si="70"/>
        <v>956.57,934.20</v>
      </c>
      <c r="N353" s="43" t="str">
        <f t="shared" si="71"/>
        <v>618.80,934.20</v>
      </c>
    </row>
    <row r="354" spans="1:14" ht="12.75">
      <c r="A354" s="3">
        <v>72</v>
      </c>
      <c r="B354" s="18">
        <f t="shared" si="60"/>
        <v>42.63283351185771</v>
      </c>
      <c r="C354" s="18">
        <f t="shared" si="61"/>
        <v>730.3819585649161</v>
      </c>
      <c r="D354" s="18">
        <f t="shared" si="63"/>
        <v>957.778330352229</v>
      </c>
      <c r="E354" s="18">
        <f t="shared" si="62"/>
        <v>619.5817336681097</v>
      </c>
      <c r="F354" s="18">
        <f t="shared" si="64"/>
        <v>1142.2604703045108</v>
      </c>
      <c r="G354" s="19">
        <f t="shared" si="65"/>
        <v>4099021.2326202155</v>
      </c>
      <c r="H354" s="20">
        <f t="shared" si="66"/>
        <v>2188.3422065753975</v>
      </c>
      <c r="I354" s="20">
        <f t="shared" si="67"/>
        <v>1873.117111347451</v>
      </c>
      <c r="J354" s="20">
        <f t="shared" si="68"/>
        <v>40990.21232620216</v>
      </c>
      <c r="K354" s="3"/>
      <c r="L354" s="40" t="str">
        <f t="shared" si="69"/>
        <v>730.38,936.56</v>
      </c>
      <c r="M354" s="42" t="str">
        <f t="shared" si="70"/>
        <v>957.78,936.56</v>
      </c>
      <c r="N354" s="43" t="str">
        <f t="shared" si="71"/>
        <v>619.58,936.56</v>
      </c>
    </row>
    <row r="355" spans="1:14" ht="12.75">
      <c r="A355" s="3">
        <v>71</v>
      </c>
      <c r="B355" s="18">
        <f t="shared" si="60"/>
        <v>41.717629219336914</v>
      </c>
      <c r="C355" s="18">
        <f t="shared" si="61"/>
        <v>731.2971628574369</v>
      </c>
      <c r="D355" s="18">
        <f t="shared" si="63"/>
        <v>958.9784734129148</v>
      </c>
      <c r="E355" s="18">
        <f t="shared" si="62"/>
        <v>620.3580998633189</v>
      </c>
      <c r="F355" s="18">
        <f t="shared" si="64"/>
        <v>1144.1102986968913</v>
      </c>
      <c r="G355" s="19">
        <f t="shared" si="65"/>
        <v>4112308.2643700414</v>
      </c>
      <c r="H355" s="20">
        <f t="shared" si="66"/>
        <v>2189.894938965816</v>
      </c>
      <c r="I355" s="20">
        <f t="shared" si="67"/>
        <v>1877.8564173092661</v>
      </c>
      <c r="J355" s="20">
        <f t="shared" si="68"/>
        <v>41123.082643700414</v>
      </c>
      <c r="K355" s="3"/>
      <c r="L355" s="40" t="str">
        <f t="shared" si="69"/>
        <v>731.30,938.93</v>
      </c>
      <c r="M355" s="42" t="str">
        <f t="shared" si="70"/>
        <v>958.98,938.93</v>
      </c>
      <c r="N355" s="43" t="str">
        <f t="shared" si="71"/>
        <v>620.36,938.93</v>
      </c>
    </row>
    <row r="356" spans="1:14" ht="12.75">
      <c r="A356" s="3">
        <v>70</v>
      </c>
      <c r="B356" s="18">
        <f t="shared" si="60"/>
        <v>40.80996879251961</v>
      </c>
      <c r="C356" s="18">
        <f t="shared" si="61"/>
        <v>732.2048232842542</v>
      </c>
      <c r="D356" s="18">
        <f t="shared" si="63"/>
        <v>960.1687239084663</v>
      </c>
      <c r="E356" s="18">
        <f t="shared" si="62"/>
        <v>621.128066610491</v>
      </c>
      <c r="F356" s="18">
        <f t="shared" si="64"/>
        <v>1145.9601270892717</v>
      </c>
      <c r="G356" s="19">
        <f t="shared" si="65"/>
        <v>4125616.796332269</v>
      </c>
      <c r="H356" s="20">
        <f t="shared" si="66"/>
        <v>2191.43487246016</v>
      </c>
      <c r="I356" s="20">
        <f t="shared" si="67"/>
        <v>1882.609813405382</v>
      </c>
      <c r="J356" s="20">
        <f t="shared" si="68"/>
        <v>41256.16796332269</v>
      </c>
      <c r="K356" s="3"/>
      <c r="L356" s="40" t="str">
        <f t="shared" si="69"/>
        <v>732.20,941.30</v>
      </c>
      <c r="M356" s="42" t="str">
        <f t="shared" si="70"/>
        <v>960.17,941.30</v>
      </c>
      <c r="N356" s="43" t="str">
        <f t="shared" si="71"/>
        <v>621.13,941.30</v>
      </c>
    </row>
    <row r="357" spans="1:14" ht="12.75">
      <c r="A357" s="3">
        <v>69</v>
      </c>
      <c r="B357" s="18">
        <f t="shared" si="60"/>
        <v>39.909878525651834</v>
      </c>
      <c r="C357" s="18">
        <f t="shared" si="61"/>
        <v>733.104913551122</v>
      </c>
      <c r="D357" s="18">
        <f t="shared" si="63"/>
        <v>961.3490473582142</v>
      </c>
      <c r="E357" s="18">
        <f t="shared" si="62"/>
        <v>621.8916116042632</v>
      </c>
      <c r="F357" s="18">
        <f t="shared" si="64"/>
        <v>1147.8099554816522</v>
      </c>
      <c r="G357" s="19">
        <f t="shared" si="65"/>
        <v>4138946.828506899</v>
      </c>
      <c r="H357" s="20">
        <f t="shared" si="66"/>
        <v>2192.9619624477045</v>
      </c>
      <c r="I357" s="20">
        <f t="shared" si="67"/>
        <v>1887.3773915746158</v>
      </c>
      <c r="J357" s="20">
        <f t="shared" si="68"/>
        <v>41389.46828506899</v>
      </c>
      <c r="K357" s="3"/>
      <c r="L357" s="40" t="str">
        <f t="shared" si="69"/>
        <v>733.10,943.69</v>
      </c>
      <c r="M357" s="42" t="str">
        <f t="shared" si="70"/>
        <v>961.35,943.69</v>
      </c>
      <c r="N357" s="43" t="str">
        <f t="shared" si="71"/>
        <v>621.89,943.69</v>
      </c>
    </row>
    <row r="358" spans="1:14" ht="12.75">
      <c r="A358" s="3">
        <v>68</v>
      </c>
      <c r="B358" s="18">
        <f t="shared" si="60"/>
        <v>39.01738562182129</v>
      </c>
      <c r="C358" s="18">
        <f t="shared" si="61"/>
        <v>733.9974064549525</v>
      </c>
      <c r="D358" s="18">
        <f t="shared" si="63"/>
        <v>962.5194080896889</v>
      </c>
      <c r="E358" s="18">
        <f t="shared" si="62"/>
        <v>622.6487117683038</v>
      </c>
      <c r="F358" s="18">
        <f t="shared" si="64"/>
        <v>1149.6597838740327</v>
      </c>
      <c r="G358" s="19">
        <f t="shared" si="65"/>
        <v>4152298.36089393</v>
      </c>
      <c r="H358" s="20">
        <f t="shared" si="66"/>
        <v>2194.4761627757857</v>
      </c>
      <c r="I358" s="20">
        <f t="shared" si="67"/>
        <v>1892.1592457134286</v>
      </c>
      <c r="J358" s="20">
        <f t="shared" si="68"/>
        <v>41522.9836089393</v>
      </c>
      <c r="K358" s="3"/>
      <c r="L358" s="40" t="str">
        <f t="shared" si="69"/>
        <v>734.00,946.08</v>
      </c>
      <c r="M358" s="42" t="str">
        <f t="shared" si="70"/>
        <v>962.52,946.08</v>
      </c>
      <c r="N358" s="43" t="str">
        <f t="shared" si="71"/>
        <v>622.65,946.08</v>
      </c>
    </row>
    <row r="359" spans="1:14" ht="12.75">
      <c r="A359" s="3">
        <v>67</v>
      </c>
      <c r="B359" s="18">
        <f t="shared" si="60"/>
        <v>38.13251822468408</v>
      </c>
      <c r="C359" s="18">
        <f t="shared" si="61"/>
        <v>734.8822738520897</v>
      </c>
      <c r="D359" s="18">
        <f t="shared" si="63"/>
        <v>963.6797691970175</v>
      </c>
      <c r="E359" s="18">
        <f t="shared" si="62"/>
        <v>623.3993432283988</v>
      </c>
      <c r="F359" s="18">
        <f t="shared" si="64"/>
        <v>1151.509612266413</v>
      </c>
      <c r="G359" s="19">
        <f t="shared" si="65"/>
        <v>4165671.3934933613</v>
      </c>
      <c r="H359" s="20">
        <f t="shared" si="66"/>
        <v>2195.9774256959754</v>
      </c>
      <c r="I359" s="20">
        <f t="shared" si="67"/>
        <v>1896.9554717408478</v>
      </c>
      <c r="J359" s="20">
        <f t="shared" si="68"/>
        <v>41656.713934933614</v>
      </c>
      <c r="K359" s="3"/>
      <c r="L359" s="40" t="str">
        <f t="shared" si="69"/>
        <v>734.88,948.48</v>
      </c>
      <c r="M359" s="42" t="str">
        <f t="shared" si="70"/>
        <v>963.68,948.48</v>
      </c>
      <c r="N359" s="43" t="str">
        <f t="shared" si="71"/>
        <v>623.40,948.48</v>
      </c>
    </row>
    <row r="360" spans="1:14" ht="12.75">
      <c r="A360" s="3">
        <v>66</v>
      </c>
      <c r="B360" s="18">
        <f t="shared" si="60"/>
        <v>37.255305451880304</v>
      </c>
      <c r="C360" s="18">
        <f t="shared" si="61"/>
        <v>735.7594866248935</v>
      </c>
      <c r="D360" s="18">
        <f t="shared" si="63"/>
        <v>964.8300924971035</v>
      </c>
      <c r="E360" s="18">
        <f t="shared" si="62"/>
        <v>624.1434812841053</v>
      </c>
      <c r="F360" s="18">
        <f t="shared" si="64"/>
        <v>1153.3594406587933</v>
      </c>
      <c r="G360" s="19">
        <f t="shared" si="65"/>
        <v>4179065.926305196</v>
      </c>
      <c r="H360" s="20">
        <f t="shared" si="66"/>
        <v>2197.4657018073885</v>
      </c>
      <c r="I360" s="20">
        <f t="shared" si="67"/>
        <v>1901.7661676666742</v>
      </c>
      <c r="J360" s="20">
        <f t="shared" si="68"/>
        <v>41790.65926305196</v>
      </c>
      <c r="K360" s="3"/>
      <c r="L360" s="40" t="str">
        <f t="shared" si="69"/>
        <v>735.76,950.88</v>
      </c>
      <c r="M360" s="42" t="str">
        <f t="shared" si="70"/>
        <v>964.83,950.88</v>
      </c>
      <c r="N360" s="43" t="str">
        <f t="shared" si="71"/>
        <v>624.14,950.88</v>
      </c>
    </row>
    <row r="361" spans="1:14" ht="12.75">
      <c r="A361" s="3">
        <v>65</v>
      </c>
      <c r="B361" s="18">
        <f t="shared" si="60"/>
        <v>36.38577743025644</v>
      </c>
      <c r="C361" s="18">
        <f t="shared" si="61"/>
        <v>736.6290146465174</v>
      </c>
      <c r="D361" s="18">
        <f t="shared" si="63"/>
        <v>965.9703384834388</v>
      </c>
      <c r="E361" s="18">
        <f t="shared" si="62"/>
        <v>624.8811003788721</v>
      </c>
      <c r="F361" s="18">
        <f t="shared" si="64"/>
        <v>1155.2092690511738</v>
      </c>
      <c r="G361" s="19">
        <f t="shared" si="65"/>
        <v>4192481.959329432</v>
      </c>
      <c r="H361" s="20">
        <f t="shared" si="66"/>
        <v>2198.9409399969227</v>
      </c>
      <c r="I361" s="20">
        <f t="shared" si="67"/>
        <v>1906.5914336631974</v>
      </c>
      <c r="J361" s="20">
        <f t="shared" si="68"/>
        <v>41924.81959329432</v>
      </c>
      <c r="K361" s="3"/>
      <c r="L361" s="40" t="str">
        <f t="shared" si="69"/>
        <v>736.63,953.30</v>
      </c>
      <c r="M361" s="42" t="str">
        <f t="shared" si="70"/>
        <v>965.97,953.30</v>
      </c>
      <c r="N361" s="43" t="str">
        <f t="shared" si="71"/>
        <v>624.88,953.30</v>
      </c>
    </row>
    <row r="362" spans="1:14" ht="12.75">
      <c r="A362" s="3">
        <v>64</v>
      </c>
      <c r="B362" s="18">
        <f t="shared" si="60"/>
        <v>35.52396533301521</v>
      </c>
      <c r="C362" s="18">
        <f t="shared" si="61"/>
        <v>737.4908267437586</v>
      </c>
      <c r="D362" s="18">
        <f t="shared" si="63"/>
        <v>967.1004662773878</v>
      </c>
      <c r="E362" s="18">
        <f t="shared" si="62"/>
        <v>625.6121740685263</v>
      </c>
      <c r="F362" s="18">
        <f t="shared" si="64"/>
        <v>1157.0590974435543</v>
      </c>
      <c r="G362" s="19">
        <f t="shared" si="65"/>
        <v>4205919.49256607</v>
      </c>
      <c r="H362" s="20">
        <f t="shared" si="66"/>
        <v>2200.4030873762304</v>
      </c>
      <c r="I362" s="20">
        <f t="shared" si="67"/>
        <v>1911.4313721406495</v>
      </c>
      <c r="J362" s="20">
        <f t="shared" si="68"/>
        <v>42059.1949256607</v>
      </c>
      <c r="K362" s="3"/>
      <c r="L362" s="40" t="str">
        <f t="shared" si="69"/>
        <v>737.49,955.72</v>
      </c>
      <c r="M362" s="42" t="str">
        <f t="shared" si="70"/>
        <v>967.10,955.72</v>
      </c>
      <c r="N362" s="43" t="str">
        <f t="shared" si="71"/>
        <v>625.61,955.72</v>
      </c>
    </row>
    <row r="363" spans="1:14" ht="12.75">
      <c r="A363" s="3">
        <v>63</v>
      </c>
      <c r="B363" s="18">
        <f t="shared" si="60"/>
        <v>34.66990141893416</v>
      </c>
      <c r="C363" s="18">
        <f t="shared" si="61"/>
        <v>738.3448906578396</v>
      </c>
      <c r="D363" s="18">
        <f t="shared" si="63"/>
        <v>968.220433576758</v>
      </c>
      <c r="E363" s="18">
        <f t="shared" si="62"/>
        <v>626.3366749880033</v>
      </c>
      <c r="F363" s="18">
        <f t="shared" si="64"/>
        <v>1158.9089258359345</v>
      </c>
      <c r="G363" s="19">
        <f t="shared" si="65"/>
        <v>4219378.5260151075</v>
      </c>
      <c r="H363" s="20">
        <f t="shared" si="66"/>
        <v>2201.8520892151846</v>
      </c>
      <c r="I363" s="20">
        <f t="shared" si="67"/>
        <v>1916.2860878266524</v>
      </c>
      <c r="J363" s="20">
        <f t="shared" si="68"/>
        <v>42193.785260151075</v>
      </c>
      <c r="K363" s="3"/>
      <c r="L363" s="40" t="str">
        <f t="shared" si="69"/>
        <v>738.34,958.14</v>
      </c>
      <c r="M363" s="42" t="str">
        <f t="shared" si="70"/>
        <v>968.22,958.14</v>
      </c>
      <c r="N363" s="43" t="str">
        <f t="shared" si="71"/>
        <v>626.34,958.14</v>
      </c>
    </row>
    <row r="364" spans="1:14" ht="12.75">
      <c r="A364" s="3">
        <v>62</v>
      </c>
      <c r="B364" s="18">
        <f t="shared" si="60"/>
        <v>33.82361907379607</v>
      </c>
      <c r="C364" s="18">
        <f t="shared" si="61"/>
        <v>739.1911730029777</v>
      </c>
      <c r="D364" s="18">
        <f t="shared" si="63"/>
        <v>969.3301966014711</v>
      </c>
      <c r="E364" s="18">
        <f t="shared" si="62"/>
        <v>627.0545748162023</v>
      </c>
      <c r="F364" s="18">
        <f t="shared" si="64"/>
        <v>1160.758754228315</v>
      </c>
      <c r="G364" s="19">
        <f t="shared" si="65"/>
        <v>4232859.059676549</v>
      </c>
      <c r="H364" s="20">
        <f t="shared" si="66"/>
        <v>2203.2878888715827</v>
      </c>
      <c r="I364" s="20">
        <f t="shared" si="67"/>
        <v>1921.1556878499498</v>
      </c>
      <c r="J364" s="20">
        <f t="shared" si="68"/>
        <v>42328.59059676549</v>
      </c>
      <c r="K364" s="3"/>
      <c r="L364" s="40" t="str">
        <f t="shared" si="69"/>
        <v>739.19,960.58</v>
      </c>
      <c r="M364" s="42" t="str">
        <f t="shared" si="70"/>
        <v>969.33,960.58</v>
      </c>
      <c r="N364" s="43" t="str">
        <f t="shared" si="71"/>
        <v>627.05,960.58</v>
      </c>
    </row>
    <row r="365" spans="1:14" ht="12.75">
      <c r="A365" s="3">
        <v>61</v>
      </c>
      <c r="B365" s="18">
        <f t="shared" si="60"/>
        <v>32.9851528541958</v>
      </c>
      <c r="C365" s="18">
        <f t="shared" si="61"/>
        <v>740.029639222578</v>
      </c>
      <c r="D365" s="18">
        <f t="shared" si="63"/>
        <v>970.4297100361175</v>
      </c>
      <c r="E365" s="18">
        <f t="shared" si="62"/>
        <v>627.7658442388245</v>
      </c>
      <c r="F365" s="18">
        <f t="shared" si="64"/>
        <v>1162.6085826206954</v>
      </c>
      <c r="G365" s="19">
        <f t="shared" si="65"/>
        <v>4246361.093550392</v>
      </c>
      <c r="H365" s="20">
        <f t="shared" si="66"/>
        <v>2204.710427716827</v>
      </c>
      <c r="I365" s="20">
        <f t="shared" si="67"/>
        <v>1926.0402818287007</v>
      </c>
      <c r="J365" s="20">
        <f t="shared" si="68"/>
        <v>42463.61093550392</v>
      </c>
      <c r="K365" s="3"/>
      <c r="L365" s="40" t="str">
        <f t="shared" si="69"/>
        <v>740.03,963.02</v>
      </c>
      <c r="M365" s="42" t="str">
        <f t="shared" si="70"/>
        <v>970.43,963.02</v>
      </c>
      <c r="N365" s="43" t="str">
        <f t="shared" si="71"/>
        <v>627.77,963.02</v>
      </c>
    </row>
    <row r="366" spans="1:14" ht="12.75">
      <c r="A366" s="3">
        <v>60</v>
      </c>
      <c r="B366" s="18">
        <f t="shared" si="60"/>
        <v>32.15453853389522</v>
      </c>
      <c r="C366" s="18">
        <f t="shared" si="61"/>
        <v>740.8602535428786</v>
      </c>
      <c r="D366" s="18">
        <f t="shared" si="63"/>
        <v>971.518926969169</v>
      </c>
      <c r="E366" s="18">
        <f t="shared" si="62"/>
        <v>628.4704529090503</v>
      </c>
      <c r="F366" s="18">
        <f t="shared" si="64"/>
        <v>1164.4584110130759</v>
      </c>
      <c r="G366" s="19">
        <f t="shared" si="65"/>
        <v>4259884.627636637</v>
      </c>
      <c r="H366" s="20">
        <f t="shared" si="66"/>
        <v>2206.119645057279</v>
      </c>
      <c r="I366" s="20">
        <f t="shared" si="67"/>
        <v>1930.9399819636865</v>
      </c>
      <c r="J366" s="20">
        <f t="shared" si="68"/>
        <v>42598.84627636636</v>
      </c>
      <c r="K366" s="3"/>
      <c r="L366" s="40" t="str">
        <f t="shared" si="69"/>
        <v>740.86,965.47</v>
      </c>
      <c r="M366" s="42" t="str">
        <f t="shared" si="70"/>
        <v>971.52,965.47</v>
      </c>
      <c r="N366" s="43" t="str">
        <f t="shared" si="71"/>
        <v>628.47,965.47</v>
      </c>
    </row>
    <row r="367" spans="1:14" ht="12.75">
      <c r="A367" s="3">
        <v>59</v>
      </c>
      <c r="B367" s="18">
        <f t="shared" si="60"/>
        <v>31.33181315292029</v>
      </c>
      <c r="C367" s="18">
        <f t="shared" si="61"/>
        <v>741.6829789238535</v>
      </c>
      <c r="D367" s="18">
        <f t="shared" si="63"/>
        <v>972.5977988285955</v>
      </c>
      <c r="E367" s="18">
        <f t="shared" si="62"/>
        <v>629.1683694058909</v>
      </c>
      <c r="F367" s="18">
        <f t="shared" si="64"/>
        <v>1166.3082394054563</v>
      </c>
      <c r="G367" s="19">
        <f t="shared" si="65"/>
        <v>4273429.661935284</v>
      </c>
      <c r="H367" s="20">
        <f t="shared" si="66"/>
        <v>2207.51547805096</v>
      </c>
      <c r="I367" s="20">
        <f t="shared" si="67"/>
        <v>1935.85490313678</v>
      </c>
      <c r="J367" s="20">
        <f t="shared" si="68"/>
        <v>42734.29661935284</v>
      </c>
      <c r="K367" s="3"/>
      <c r="L367" s="40" t="str">
        <f t="shared" si="69"/>
        <v>741.68,967.93</v>
      </c>
      <c r="M367" s="42" t="str">
        <f t="shared" si="70"/>
        <v>972.60,967.93</v>
      </c>
      <c r="N367" s="43" t="str">
        <f t="shared" si="71"/>
        <v>629.17,967.93</v>
      </c>
    </row>
    <row r="368" spans="1:14" ht="12.75">
      <c r="A368" s="3">
        <v>58</v>
      </c>
      <c r="B368" s="18">
        <f t="shared" si="60"/>
        <v>30.517015069609783</v>
      </c>
      <c r="C368" s="18">
        <f t="shared" si="61"/>
        <v>742.497777007164</v>
      </c>
      <c r="D368" s="18">
        <f t="shared" si="63"/>
        <v>973.6662753136126</v>
      </c>
      <c r="E368" s="18">
        <f t="shared" si="62"/>
        <v>629.8595611900347</v>
      </c>
      <c r="F368" s="18">
        <f t="shared" si="64"/>
        <v>1168.1580677978366</v>
      </c>
      <c r="G368" s="19">
        <f t="shared" si="65"/>
        <v>4286996.19644633</v>
      </c>
      <c r="H368" s="20">
        <f t="shared" si="66"/>
        <v>2208.8978616192476</v>
      </c>
      <c r="I368" s="20">
        <f t="shared" si="67"/>
        <v>1940.7851630150606</v>
      </c>
      <c r="J368" s="20">
        <f t="shared" si="68"/>
        <v>42869.961964463306</v>
      </c>
      <c r="K368" s="3"/>
      <c r="L368" s="40" t="str">
        <f t="shared" si="69"/>
        <v>742.50,970.39</v>
      </c>
      <c r="M368" s="42" t="str">
        <f t="shared" si="70"/>
        <v>973.67,970.39</v>
      </c>
      <c r="N368" s="43" t="str">
        <f t="shared" si="71"/>
        <v>629.86,970.39</v>
      </c>
    </row>
    <row r="369" spans="1:14" ht="12.75">
      <c r="A369" s="3">
        <v>57</v>
      </c>
      <c r="B369" s="18">
        <f t="shared" si="60"/>
        <v>29.71018401584257</v>
      </c>
      <c r="C369" s="18">
        <f t="shared" si="61"/>
        <v>743.3046080609313</v>
      </c>
      <c r="D369" s="18">
        <f t="shared" si="63"/>
        <v>974.7243043222588</v>
      </c>
      <c r="E369" s="18">
        <f t="shared" si="62"/>
        <v>630.5439945569988</v>
      </c>
      <c r="F369" s="18">
        <f t="shared" si="64"/>
        <v>1170.007896190217</v>
      </c>
      <c r="G369" s="19">
        <f t="shared" si="65"/>
        <v>4300584.23116978</v>
      </c>
      <c r="H369" s="20">
        <f t="shared" si="66"/>
        <v>2210.2667283531755</v>
      </c>
      <c r="I369" s="20">
        <f t="shared" si="67"/>
        <v>1945.7308821610218</v>
      </c>
      <c r="J369" s="20">
        <f t="shared" si="68"/>
        <v>43005.8423116978</v>
      </c>
      <c r="K369" s="3"/>
      <c r="L369" s="40" t="str">
        <f t="shared" si="69"/>
        <v>743.30,972.87</v>
      </c>
      <c r="M369" s="42" t="str">
        <f t="shared" si="70"/>
        <v>974.72,972.87</v>
      </c>
      <c r="N369" s="43" t="str">
        <f t="shared" si="71"/>
        <v>630.54,972.87</v>
      </c>
    </row>
    <row r="370" spans="1:14" ht="12.75">
      <c r="A370" s="3">
        <v>56</v>
      </c>
      <c r="B370" s="18">
        <f t="shared" si="60"/>
        <v>28.911361155696284</v>
      </c>
      <c r="C370" s="18">
        <f t="shared" si="61"/>
        <v>744.1034309210775</v>
      </c>
      <c r="D370" s="18">
        <f t="shared" si="63"/>
        <v>975.7718318744744</v>
      </c>
      <c r="E370" s="18">
        <f t="shared" si="62"/>
        <v>631.221634587368</v>
      </c>
      <c r="F370" s="18">
        <f t="shared" si="64"/>
        <v>1171.8577245825975</v>
      </c>
      <c r="G370" s="19">
        <f t="shared" si="65"/>
        <v>4314193.766105631</v>
      </c>
      <c r="H370" s="20">
        <f t="shared" si="66"/>
        <v>2211.622008413914</v>
      </c>
      <c r="I370" s="20">
        <f t="shared" si="67"/>
        <v>1950.6921841493145</v>
      </c>
      <c r="J370" s="20">
        <f t="shared" si="68"/>
        <v>43141.93766105631</v>
      </c>
      <c r="K370" s="3"/>
      <c r="L370" s="40" t="str">
        <f t="shared" si="69"/>
        <v>744.10,975.35</v>
      </c>
      <c r="M370" s="42" t="str">
        <f t="shared" si="70"/>
        <v>975.77,975.35</v>
      </c>
      <c r="N370" s="43" t="str">
        <f t="shared" si="71"/>
        <v>631.22,975.35</v>
      </c>
    </row>
    <row r="371" spans="1:14" ht="12.75">
      <c r="A371" s="3">
        <v>55</v>
      </c>
      <c r="B371" s="18">
        <f t="shared" si="60"/>
        <v>28.12058914781278</v>
      </c>
      <c r="C371" s="18">
        <f t="shared" si="61"/>
        <v>744.894202928961</v>
      </c>
      <c r="D371" s="18">
        <f t="shared" si="63"/>
        <v>976.8088020303202</v>
      </c>
      <c r="E371" s="18">
        <f t="shared" si="62"/>
        <v>631.8924450938918</v>
      </c>
      <c r="F371" s="18">
        <f t="shared" si="64"/>
        <v>1173.707552974978</v>
      </c>
      <c r="G371" s="19">
        <f t="shared" si="65"/>
        <v>4327824.801253885</v>
      </c>
      <c r="H371" s="20">
        <f t="shared" si="66"/>
        <v>2212.9636294269617</v>
      </c>
      <c r="I371" s="20">
        <f t="shared" si="67"/>
        <v>1955.6691956905584</v>
      </c>
      <c r="J371" s="20">
        <f t="shared" si="68"/>
        <v>43278.248012538854</v>
      </c>
      <c r="K371" s="3"/>
      <c r="L371" s="40" t="str">
        <f t="shared" si="69"/>
        <v>744.89,977.83</v>
      </c>
      <c r="M371" s="42" t="str">
        <f t="shared" si="70"/>
        <v>976.81,977.83</v>
      </c>
      <c r="N371" s="43" t="str">
        <f t="shared" si="71"/>
        <v>631.89,977.83</v>
      </c>
    </row>
    <row r="372" spans="1:14" ht="12.75">
      <c r="A372" s="3">
        <v>54</v>
      </c>
      <c r="B372" s="18">
        <f t="shared" si="60"/>
        <v>27.33791221177478</v>
      </c>
      <c r="C372" s="18">
        <f t="shared" si="61"/>
        <v>745.676879864999</v>
      </c>
      <c r="D372" s="18">
        <f t="shared" si="63"/>
        <v>977.8351568029335</v>
      </c>
      <c r="E372" s="18">
        <f t="shared" si="62"/>
        <v>632.5563885651753</v>
      </c>
      <c r="F372" s="18">
        <f t="shared" si="64"/>
        <v>1175.5573813673582</v>
      </c>
      <c r="G372" s="19">
        <f t="shared" si="65"/>
        <v>4341477.336614538</v>
      </c>
      <c r="H372" s="20">
        <f t="shared" si="66"/>
        <v>2214.291516369529</v>
      </c>
      <c r="I372" s="20">
        <f t="shared" si="67"/>
        <v>1960.662046762779</v>
      </c>
      <c r="J372" s="20">
        <f t="shared" si="68"/>
        <v>43414.77336614538</v>
      </c>
      <c r="K372" s="3"/>
      <c r="L372" s="40" t="str">
        <f t="shared" si="69"/>
        <v>745.68,980.33</v>
      </c>
      <c r="M372" s="42" t="str">
        <f t="shared" si="70"/>
        <v>977.84,980.33</v>
      </c>
      <c r="N372" s="43" t="str">
        <f t="shared" si="71"/>
        <v>632.56,980.33</v>
      </c>
    </row>
    <row r="373" spans="1:14" ht="12.75">
      <c r="A373" s="3">
        <v>53</v>
      </c>
      <c r="B373" s="18">
        <f t="shared" si="60"/>
        <v>26.563376198826518</v>
      </c>
      <c r="C373" s="18">
        <f t="shared" si="61"/>
        <v>746.4514158779473</v>
      </c>
      <c r="D373" s="18">
        <f t="shared" si="63"/>
        <v>978.8508360657905</v>
      </c>
      <c r="E373" s="18">
        <f t="shared" si="62"/>
        <v>633.2134261056888</v>
      </c>
      <c r="F373" s="18">
        <f t="shared" si="64"/>
        <v>1177.4072097597386</v>
      </c>
      <c r="G373" s="19">
        <f t="shared" si="65"/>
        <v>4355151.372187595</v>
      </c>
      <c r="H373" s="20">
        <f t="shared" si="66"/>
        <v>2215.6055914505555</v>
      </c>
      <c r="I373" s="20">
        <f t="shared" si="67"/>
        <v>1965.670870751089</v>
      </c>
      <c r="J373" s="20">
        <f t="shared" si="68"/>
        <v>43551.51372187595</v>
      </c>
      <c r="K373" s="3"/>
      <c r="L373" s="40" t="str">
        <f t="shared" si="69"/>
        <v>746.45,982.84</v>
      </c>
      <c r="M373" s="42" t="str">
        <f t="shared" si="70"/>
        <v>978.85,982.84</v>
      </c>
      <c r="N373" s="43" t="str">
        <f t="shared" si="71"/>
        <v>633.21,982.84</v>
      </c>
    </row>
    <row r="374" spans="1:14" ht="12.75">
      <c r="A374" s="3">
        <v>52</v>
      </c>
      <c r="B374" s="18">
        <f t="shared" si="60"/>
        <v>25.79702866730878</v>
      </c>
      <c r="C374" s="18">
        <f t="shared" si="61"/>
        <v>747.2177634094651</v>
      </c>
      <c r="D374" s="18">
        <f t="shared" si="63"/>
        <v>979.8557774537854</v>
      </c>
      <c r="E374" s="18">
        <f t="shared" si="62"/>
        <v>633.8635173717751</v>
      </c>
      <c r="F374" s="18">
        <f t="shared" si="64"/>
        <v>1179.257038152119</v>
      </c>
      <c r="G374" s="19">
        <f t="shared" si="65"/>
        <v>4368846.907973054</v>
      </c>
      <c r="H374" s="20">
        <f t="shared" si="66"/>
        <v>2216.9057739827285</v>
      </c>
      <c r="I374" s="20">
        <f t="shared" si="67"/>
        <v>1970.69580459629</v>
      </c>
      <c r="J374" s="20">
        <f t="shared" si="68"/>
        <v>43688.46907973054</v>
      </c>
      <c r="K374" s="3"/>
      <c r="L374" s="40" t="str">
        <f t="shared" si="69"/>
        <v>747.22,985.35</v>
      </c>
      <c r="M374" s="42" t="str">
        <f t="shared" si="70"/>
        <v>979.86,985.35</v>
      </c>
      <c r="N374" s="43" t="str">
        <f t="shared" si="71"/>
        <v>633.86,985.35</v>
      </c>
    </row>
    <row r="375" spans="1:14" ht="12.75">
      <c r="A375" s="3">
        <v>51</v>
      </c>
      <c r="B375" s="18">
        <f t="shared" si="60"/>
        <v>25.038918963215337</v>
      </c>
      <c r="C375" s="18">
        <f t="shared" si="61"/>
        <v>747.9758731135585</v>
      </c>
      <c r="D375" s="18">
        <f t="shared" si="63"/>
        <v>980.849916257593</v>
      </c>
      <c r="E375" s="18">
        <f t="shared" si="62"/>
        <v>634.5066205033143</v>
      </c>
      <c r="F375" s="18">
        <f t="shared" si="64"/>
        <v>1181.1068665444996</v>
      </c>
      <c r="G375" s="19">
        <f t="shared" si="65"/>
        <v>4382563.943970913</v>
      </c>
      <c r="H375" s="20">
        <f t="shared" si="66"/>
        <v>2218.1919802458065</v>
      </c>
      <c r="I375" s="20">
        <f t="shared" si="67"/>
        <v>1975.7369889531672</v>
      </c>
      <c r="J375" s="20">
        <f t="shared" si="68"/>
        <v>43825.63943970913</v>
      </c>
      <c r="K375" s="3"/>
      <c r="L375" s="40" t="str">
        <f t="shared" si="69"/>
        <v>747.98,987.87</v>
      </c>
      <c r="M375" s="42" t="str">
        <f t="shared" si="70"/>
        <v>980.85,987.87</v>
      </c>
      <c r="N375" s="43" t="str">
        <f t="shared" si="71"/>
        <v>634.51,987.87</v>
      </c>
    </row>
    <row r="376" spans="1:14" ht="12.75">
      <c r="A376" s="3">
        <v>50</v>
      </c>
      <c r="B376" s="18">
        <f t="shared" si="60"/>
        <v>24.28909830632267</v>
      </c>
      <c r="C376" s="18">
        <f t="shared" si="61"/>
        <v>748.7256937704511</v>
      </c>
      <c r="D376" s="18">
        <f t="shared" si="63"/>
        <v>981.8331853107243</v>
      </c>
      <c r="E376" s="18">
        <f t="shared" si="62"/>
        <v>635.1426920506599</v>
      </c>
      <c r="F376" s="18">
        <f t="shared" si="64"/>
        <v>1182.95669493688</v>
      </c>
      <c r="G376" s="19">
        <f t="shared" si="65"/>
        <v>4396302.480181175</v>
      </c>
      <c r="H376" s="20">
        <f t="shared" si="66"/>
        <v>2219.4641233404977</v>
      </c>
      <c r="I376" s="20">
        <f t="shared" si="67"/>
        <v>1980.7945683592918</v>
      </c>
      <c r="J376" s="20">
        <f t="shared" si="68"/>
        <v>43963.024801811756</v>
      </c>
      <c r="K376" s="3"/>
      <c r="L376" s="40" t="str">
        <f t="shared" si="69"/>
        <v>748.73,990.40</v>
      </c>
      <c r="M376" s="42" t="str">
        <f t="shared" si="70"/>
        <v>981.83,990.40</v>
      </c>
      <c r="N376" s="43" t="str">
        <f t="shared" si="71"/>
        <v>635.14,990.40</v>
      </c>
    </row>
    <row r="377" spans="1:14" ht="12.75">
      <c r="A377" s="3">
        <v>49</v>
      </c>
      <c r="B377" s="18">
        <f t="shared" si="60"/>
        <v>23.547619882398635</v>
      </c>
      <c r="C377" s="18">
        <f t="shared" si="61"/>
        <v>749.4671721943752</v>
      </c>
      <c r="D377" s="18">
        <f t="shared" si="63"/>
        <v>982.8055148686086</v>
      </c>
      <c r="E377" s="18">
        <f t="shared" si="62"/>
        <v>635.7716868964184</v>
      </c>
      <c r="F377" s="18">
        <f t="shared" si="64"/>
        <v>1184.8065233292602</v>
      </c>
      <c r="G377" s="19">
        <f t="shared" si="65"/>
        <v>4410062.516603837</v>
      </c>
      <c r="H377" s="20">
        <f t="shared" si="66"/>
        <v>2220.722113032015</v>
      </c>
      <c r="I377" s="20">
        <f t="shared" si="67"/>
        <v>1985.8686914152681</v>
      </c>
      <c r="J377" s="20">
        <f t="shared" si="68"/>
        <v>44100.62516603837</v>
      </c>
      <c r="K377" s="3"/>
      <c r="L377" s="40" t="str">
        <f t="shared" si="69"/>
        <v>749.47,992.93</v>
      </c>
      <c r="M377" s="42" t="str">
        <f t="shared" si="70"/>
        <v>982.81,992.93</v>
      </c>
      <c r="N377" s="43" t="str">
        <f t="shared" si="71"/>
        <v>635.77,992.93</v>
      </c>
    </row>
    <row r="378" spans="1:14" ht="12.75">
      <c r="A378" s="3">
        <v>48</v>
      </c>
      <c r="B378" s="18">
        <f t="shared" si="60"/>
        <v>22.814538942039405</v>
      </c>
      <c r="C378" s="18">
        <f t="shared" si="61"/>
        <v>750.2002531347343</v>
      </c>
      <c r="D378" s="18">
        <f t="shared" si="63"/>
        <v>983.7668324789859</v>
      </c>
      <c r="E378" s="18">
        <f t="shared" si="62"/>
        <v>636.393558171606</v>
      </c>
      <c r="F378" s="18">
        <f t="shared" si="64"/>
        <v>1186.6563517216407</v>
      </c>
      <c r="G378" s="19">
        <f t="shared" si="65"/>
        <v>4423844.053238902</v>
      </c>
      <c r="H378" s="20">
        <f t="shared" si="66"/>
        <v>2221.96585558239</v>
      </c>
      <c r="I378" s="20">
        <f t="shared" si="67"/>
        <v>1990.9595109774482</v>
      </c>
      <c r="J378" s="20">
        <f t="shared" si="68"/>
        <v>44238.440532389024</v>
      </c>
      <c r="K378" s="3"/>
      <c r="L378" s="40" t="str">
        <f t="shared" si="69"/>
        <v>750.20,995.48</v>
      </c>
      <c r="M378" s="42" t="str">
        <f t="shared" si="70"/>
        <v>983.77,995.48</v>
      </c>
      <c r="N378" s="43" t="str">
        <f t="shared" si="71"/>
        <v>636.39,995.48</v>
      </c>
    </row>
    <row r="379" spans="1:14" ht="12.75">
      <c r="A379" s="3">
        <v>47</v>
      </c>
      <c r="B379" s="18">
        <f t="shared" si="60"/>
        <v>22.08991290676738</v>
      </c>
      <c r="C379" s="18">
        <f t="shared" si="61"/>
        <v>750.9248791700064</v>
      </c>
      <c r="D379" s="18">
        <f t="shared" si="63"/>
        <v>984.7170628427756</v>
      </c>
      <c r="E379" s="18">
        <f t="shared" si="62"/>
        <v>637.0082571656461</v>
      </c>
      <c r="F379" s="18">
        <f t="shared" si="64"/>
        <v>1188.5061801140212</v>
      </c>
      <c r="G379" s="19">
        <f t="shared" si="65"/>
        <v>4437647.09008637</v>
      </c>
      <c r="H379" s="20">
        <f t="shared" si="66"/>
        <v>2223.1952535704704</v>
      </c>
      <c r="I379" s="20">
        <f t="shared" si="67"/>
        <v>1996.0671843642483</v>
      </c>
      <c r="J379" s="20">
        <f t="shared" si="68"/>
        <v>44376.4709008637</v>
      </c>
      <c r="K379" s="3"/>
      <c r="L379" s="40" t="str">
        <f t="shared" si="69"/>
        <v>750.92,998.03</v>
      </c>
      <c r="M379" s="42" t="str">
        <f t="shared" si="70"/>
        <v>984.72,998.03</v>
      </c>
      <c r="N379" s="43" t="str">
        <f t="shared" si="71"/>
        <v>637.01,998.03</v>
      </c>
    </row>
    <row r="380" spans="1:14" ht="12.75">
      <c r="A380" s="3">
        <v>46</v>
      </c>
      <c r="B380" s="18">
        <f t="shared" si="60"/>
        <v>21.3738014830746</v>
      </c>
      <c r="C380" s="18">
        <f t="shared" si="61"/>
        <v>751.6409905936991</v>
      </c>
      <c r="D380" s="18">
        <f t="shared" si="63"/>
        <v>985.6561276645276</v>
      </c>
      <c r="E380" s="18">
        <f t="shared" si="62"/>
        <v>637.6157332296262</v>
      </c>
      <c r="F380" s="18">
        <f t="shared" si="64"/>
        <v>1190.3560085064016</v>
      </c>
      <c r="G380" s="19">
        <f t="shared" si="65"/>
        <v>4451471.6271462375</v>
      </c>
      <c r="H380" s="20">
        <f t="shared" si="66"/>
        <v>2224.41020569843</v>
      </c>
      <c r="I380" s="20">
        <f t="shared" si="67"/>
        <v>2001.191873577358</v>
      </c>
      <c r="J380" s="20">
        <f t="shared" si="68"/>
        <v>44514.71627146238</v>
      </c>
      <c r="K380" s="3"/>
      <c r="L380" s="40" t="str">
        <f t="shared" si="69"/>
        <v>751.64,1.000.60</v>
      </c>
      <c r="M380" s="42" t="str">
        <f t="shared" si="70"/>
        <v>985.66,1.000.60</v>
      </c>
      <c r="N380" s="43" t="str">
        <f t="shared" si="71"/>
        <v>637.62,1.000.60</v>
      </c>
    </row>
    <row r="381" spans="1:14" ht="12.75">
      <c r="A381" s="3">
        <v>45</v>
      </c>
      <c r="B381" s="18">
        <f t="shared" si="60"/>
        <v>20.66626678519566</v>
      </c>
      <c r="C381" s="18">
        <f t="shared" si="61"/>
        <v>752.3485252915782</v>
      </c>
      <c r="D381" s="18">
        <f t="shared" si="63"/>
        <v>986.5839454914251</v>
      </c>
      <c r="E381" s="18">
        <f t="shared" si="62"/>
        <v>638.2159336721503</v>
      </c>
      <c r="F381" s="18">
        <f t="shared" si="64"/>
        <v>1192.205836898782</v>
      </c>
      <c r="G381" s="19">
        <f t="shared" si="65"/>
        <v>4465317.664418508</v>
      </c>
      <c r="H381" s="20">
        <f t="shared" si="66"/>
        <v>2225.6106065834783</v>
      </c>
      <c r="I381" s="20">
        <f t="shared" si="67"/>
        <v>2006.3337455392482</v>
      </c>
      <c r="J381" s="20">
        <f t="shared" si="68"/>
        <v>44653.176644185085</v>
      </c>
      <c r="K381" s="3"/>
      <c r="L381" s="40" t="str">
        <f t="shared" si="69"/>
        <v>752.35,1.003.17</v>
      </c>
      <c r="M381" s="42" t="str">
        <f t="shared" si="70"/>
        <v>986.58,1.003.17</v>
      </c>
      <c r="N381" s="43" t="str">
        <f t="shared" si="71"/>
        <v>638.22,1.003.17</v>
      </c>
    </row>
    <row r="382" spans="1:14" ht="12.75">
      <c r="A382" s="3">
        <v>44</v>
      </c>
      <c r="B382" s="18">
        <f t="shared" si="60"/>
        <v>19.967373467479433</v>
      </c>
      <c r="C382" s="18">
        <f t="shared" si="61"/>
        <v>753.0474186092944</v>
      </c>
      <c r="D382" s="18">
        <f t="shared" si="63"/>
        <v>987.5004315397001</v>
      </c>
      <c r="E382" s="18">
        <f t="shared" si="62"/>
        <v>638.8088036470473</v>
      </c>
      <c r="F382" s="18">
        <f t="shared" si="64"/>
        <v>1194.0556652911623</v>
      </c>
      <c r="G382" s="19">
        <f t="shared" si="65"/>
        <v>4479185.201903178</v>
      </c>
      <c r="H382" s="20">
        <f t="shared" si="66"/>
        <v>2226.7963465332728</v>
      </c>
      <c r="I382" s="20">
        <f t="shared" si="67"/>
        <v>2011.4929723485832</v>
      </c>
      <c r="J382" s="20">
        <f t="shared" si="68"/>
        <v>44791.85201903179</v>
      </c>
      <c r="K382" s="3"/>
      <c r="L382" s="40" t="str">
        <f t="shared" si="69"/>
        <v>753.05,1.005.75</v>
      </c>
      <c r="M382" s="42" t="str">
        <f t="shared" si="70"/>
        <v>987.50,1.005.75</v>
      </c>
      <c r="N382" s="43" t="str">
        <f t="shared" si="71"/>
        <v>638.81,1.005.75</v>
      </c>
    </row>
    <row r="383" spans="1:14" ht="12.75">
      <c r="A383" s="3">
        <v>43</v>
      </c>
      <c r="B383" s="18">
        <f t="shared" si="60"/>
        <v>19.277188867341295</v>
      </c>
      <c r="C383" s="18">
        <f t="shared" si="61"/>
        <v>753.7376032094326</v>
      </c>
      <c r="D383" s="18">
        <f t="shared" si="63"/>
        <v>988.4054975071756</v>
      </c>
      <c r="E383" s="18">
        <f t="shared" si="62"/>
        <v>639.3942860321063</v>
      </c>
      <c r="F383" s="18">
        <f t="shared" si="64"/>
        <v>1195.9054936835428</v>
      </c>
      <c r="G383" s="19">
        <f t="shared" si="65"/>
        <v>4493074.239600252</v>
      </c>
      <c r="H383" s="20">
        <f t="shared" si="66"/>
        <v>2227.9673113033905</v>
      </c>
      <c r="I383" s="20">
        <f t="shared" si="67"/>
        <v>2016.6697315553272</v>
      </c>
      <c r="J383" s="20">
        <f t="shared" si="68"/>
        <v>44930.742396002526</v>
      </c>
      <c r="K383" s="3"/>
      <c r="L383" s="40" t="str">
        <f t="shared" si="69"/>
        <v>753.74,1.008.33</v>
      </c>
      <c r="M383" s="42" t="str">
        <f t="shared" si="70"/>
        <v>988.41,1.008.33</v>
      </c>
      <c r="N383" s="43" t="str">
        <f t="shared" si="71"/>
        <v>639.39,1.008.33</v>
      </c>
    </row>
    <row r="384" spans="1:14" ht="12.75">
      <c r="A384" s="3">
        <v>42</v>
      </c>
      <c r="B384" s="18">
        <f t="shared" si="60"/>
        <v>18.59578315990109</v>
      </c>
      <c r="C384" s="18">
        <f t="shared" si="61"/>
        <v>754.4190089168727</v>
      </c>
      <c r="D384" s="18">
        <f t="shared" si="63"/>
        <v>989.2990513704813</v>
      </c>
      <c r="E384" s="18">
        <f t="shared" si="62"/>
        <v>639.9723212978961</v>
      </c>
      <c r="F384" s="18">
        <f t="shared" si="64"/>
        <v>1197.7553220759232</v>
      </c>
      <c r="G384" s="19">
        <f t="shared" si="65"/>
        <v>4506984.7775097275</v>
      </c>
      <c r="H384" s="20">
        <f t="shared" si="66"/>
        <v>2229.12338183497</v>
      </c>
      <c r="I384" s="20">
        <f t="shared" si="67"/>
        <v>2021.8642064575479</v>
      </c>
      <c r="J384" s="20">
        <f t="shared" si="68"/>
        <v>45069.847775097274</v>
      </c>
      <c r="K384" s="3"/>
      <c r="L384" s="40" t="str">
        <f t="shared" si="69"/>
        <v>754.42,1.010.93</v>
      </c>
      <c r="M384" s="42" t="str">
        <f t="shared" si="70"/>
        <v>989.30,1.010.93</v>
      </c>
      <c r="N384" s="43" t="str">
        <f t="shared" si="71"/>
        <v>639.97,1.010.93</v>
      </c>
    </row>
    <row r="385" spans="1:14" ht="12.75">
      <c r="A385" s="3">
        <v>41</v>
      </c>
      <c r="B385" s="18">
        <f t="shared" si="60"/>
        <v>17.923229525560657</v>
      </c>
      <c r="C385" s="18">
        <f t="shared" si="61"/>
        <v>755.0915625512132</v>
      </c>
      <c r="D385" s="18">
        <f t="shared" si="63"/>
        <v>990.1809971653045</v>
      </c>
      <c r="E385" s="18">
        <f t="shared" si="62"/>
        <v>640.5428473656103</v>
      </c>
      <c r="F385" s="18">
        <f t="shared" si="64"/>
        <v>1199.6051504683037</v>
      </c>
      <c r="G385" s="19">
        <f t="shared" si="65"/>
        <v>4520916.815631605</v>
      </c>
      <c r="H385" s="20">
        <f t="shared" si="66"/>
        <v>2230.2644339703984</v>
      </c>
      <c r="I385" s="20">
        <f t="shared" si="67"/>
        <v>2027.0765864222221</v>
      </c>
      <c r="J385" s="20">
        <f t="shared" si="68"/>
        <v>45209.168156316045</v>
      </c>
      <c r="K385" s="3"/>
      <c r="L385" s="40" t="str">
        <f t="shared" si="69"/>
        <v>755.09,1.013.54</v>
      </c>
      <c r="M385" s="42" t="str">
        <f t="shared" si="70"/>
        <v>990.18,1.013.54</v>
      </c>
      <c r="N385" s="43" t="str">
        <f t="shared" si="71"/>
        <v>640.54,1.013.54</v>
      </c>
    </row>
    <row r="386" spans="1:14" ht="12.75">
      <c r="A386" s="3">
        <v>40</v>
      </c>
      <c r="B386" s="18">
        <f t="shared" si="60"/>
        <v>17.259604331933588</v>
      </c>
      <c r="C386" s="18">
        <f t="shared" si="61"/>
        <v>755.7551877448402</v>
      </c>
      <c r="D386" s="18">
        <f t="shared" si="63"/>
        <v>991.0512347478162</v>
      </c>
      <c r="E386" s="18">
        <f t="shared" si="62"/>
        <v>641.1057994527363</v>
      </c>
      <c r="F386" s="18">
        <f t="shared" si="64"/>
        <v>1201.4549788606842</v>
      </c>
      <c r="G386" s="19">
        <f t="shared" si="65"/>
        <v>4534870.353965884</v>
      </c>
      <c r="H386" s="20">
        <f t="shared" si="66"/>
        <v>2231.3903381446507</v>
      </c>
      <c r="I386" s="20">
        <f t="shared" si="67"/>
        <v>2032.3070672325862</v>
      </c>
      <c r="J386" s="20">
        <f t="shared" si="68"/>
        <v>45348.70353965884</v>
      </c>
      <c r="K386" s="3"/>
      <c r="L386" s="40" t="str">
        <f t="shared" si="69"/>
        <v>755.76,1.016.15</v>
      </c>
      <c r="M386" s="42" t="str">
        <f t="shared" si="70"/>
        <v>991.05,1.016.15</v>
      </c>
      <c r="N386" s="43" t="str">
        <f t="shared" si="71"/>
        <v>641.11,1.016.15</v>
      </c>
    </row>
    <row r="387" spans="1:14" ht="12.75">
      <c r="A387" s="3">
        <v>39</v>
      </c>
      <c r="B387" s="18">
        <f t="shared" si="60"/>
        <v>16.60498733174694</v>
      </c>
      <c r="C387" s="18">
        <f t="shared" si="61"/>
        <v>756.4098047450268</v>
      </c>
      <c r="D387" s="18">
        <f t="shared" si="63"/>
        <v>991.9096595351573</v>
      </c>
      <c r="E387" s="18">
        <f t="shared" si="62"/>
        <v>641.6611099051756</v>
      </c>
      <c r="F387" s="18">
        <f t="shared" si="64"/>
        <v>1203.3048072530644</v>
      </c>
      <c r="G387" s="19">
        <f t="shared" si="65"/>
        <v>4548845.392512563</v>
      </c>
      <c r="H387" s="20">
        <f t="shared" si="66"/>
        <v>2232.5009590495292</v>
      </c>
      <c r="I387" s="20">
        <f t="shared" si="67"/>
        <v>2037.5558514649865</v>
      </c>
      <c r="J387" s="20">
        <f t="shared" si="68"/>
        <v>45488.45392512563</v>
      </c>
      <c r="K387" s="3"/>
      <c r="L387" s="40" t="str">
        <f t="shared" si="69"/>
        <v>756.41,1.018.78</v>
      </c>
      <c r="M387" s="42" t="str">
        <f t="shared" si="70"/>
        <v>991.91,1.018.78</v>
      </c>
      <c r="N387" s="43" t="str">
        <f t="shared" si="71"/>
        <v>641.66,1.018.78</v>
      </c>
    </row>
    <row r="388" spans="1:14" ht="12.75">
      <c r="A388" s="3">
        <v>38</v>
      </c>
      <c r="B388" s="18">
        <f t="shared" si="60"/>
        <v>15.959461878547472</v>
      </c>
      <c r="C388" s="18">
        <f t="shared" si="61"/>
        <v>757.0553301982263</v>
      </c>
      <c r="D388" s="18">
        <f t="shared" si="63"/>
        <v>992.7561622225732</v>
      </c>
      <c r="E388" s="18">
        <f t="shared" si="62"/>
        <v>642.208708014261</v>
      </c>
      <c r="F388" s="18">
        <f t="shared" si="64"/>
        <v>1205.1546356454448</v>
      </c>
      <c r="G388" s="19">
        <f t="shared" si="65"/>
        <v>4562841.931271645</v>
      </c>
      <c r="H388" s="20">
        <f t="shared" si="66"/>
        <v>2233.5961552677</v>
      </c>
      <c r="I388" s="20">
        <f t="shared" si="67"/>
        <v>2042.8231488985446</v>
      </c>
      <c r="J388" s="20">
        <f t="shared" si="68"/>
        <v>45628.419312716454</v>
      </c>
      <c r="K388" s="3"/>
      <c r="L388" s="40" t="str">
        <f t="shared" si="69"/>
        <v>757.06,1.021.41</v>
      </c>
      <c r="M388" s="42" t="str">
        <f t="shared" si="70"/>
        <v>992.76,1.021.41</v>
      </c>
      <c r="N388" s="43" t="str">
        <f t="shared" si="71"/>
        <v>642.21,1.021.41</v>
      </c>
    </row>
    <row r="389" spans="1:14" ht="12.75">
      <c r="A389" s="3">
        <v>37</v>
      </c>
      <c r="B389" s="18">
        <f t="shared" si="60"/>
        <v>15.323115162320676</v>
      </c>
      <c r="C389" s="18">
        <f t="shared" si="61"/>
        <v>757.6916769144532</v>
      </c>
      <c r="D389" s="18">
        <f t="shared" si="63"/>
        <v>993.5906284744374</v>
      </c>
      <c r="E389" s="18">
        <f t="shared" si="62"/>
        <v>642.7485198168807</v>
      </c>
      <c r="F389" s="18">
        <f t="shared" si="64"/>
        <v>1207.0044640378253</v>
      </c>
      <c r="G389" s="19">
        <f t="shared" si="65"/>
        <v>4576859.970243129</v>
      </c>
      <c r="H389" s="20">
        <f t="shared" si="66"/>
        <v>2234.6757788729396</v>
      </c>
      <c r="I389" s="20">
        <f t="shared" si="67"/>
        <v>2048.1091769614436</v>
      </c>
      <c r="J389" s="20">
        <f t="shared" si="68"/>
        <v>45768.59970243129</v>
      </c>
      <c r="K389" s="3"/>
      <c r="L389" s="40" t="str">
        <f t="shared" si="69"/>
        <v>757.69,1.024.05</v>
      </c>
      <c r="M389" s="42" t="str">
        <f t="shared" si="70"/>
        <v>993.59,1.024.05</v>
      </c>
      <c r="N389" s="43" t="str">
        <f t="shared" si="71"/>
        <v>642.75,1.024.05</v>
      </c>
    </row>
    <row r="390" spans="1:14" ht="12.75">
      <c r="A390" s="3">
        <v>36</v>
      </c>
      <c r="B390" s="18">
        <f t="shared" si="60"/>
        <v>14.69603846744144</v>
      </c>
      <c r="C390" s="18">
        <f t="shared" si="61"/>
        <v>758.3187536093324</v>
      </c>
      <c r="D390" s="18">
        <f t="shared" si="63"/>
        <v>994.4129385859909</v>
      </c>
      <c r="E390" s="18">
        <f t="shared" si="62"/>
        <v>643.2804678766596</v>
      </c>
      <c r="F390" s="18">
        <f t="shared" si="64"/>
        <v>1208.8542924302058</v>
      </c>
      <c r="G390" s="19">
        <f t="shared" si="65"/>
        <v>4590899.509427015</v>
      </c>
      <c r="H390" s="20">
        <f t="shared" si="66"/>
        <v>2235.7396749924974</v>
      </c>
      <c r="I390" s="20">
        <f t="shared" si="67"/>
        <v>2053.4141612182198</v>
      </c>
      <c r="J390" s="20">
        <f t="shared" si="68"/>
        <v>45908.99509427015</v>
      </c>
      <c r="K390" s="3"/>
      <c r="L390" s="40" t="str">
        <f t="shared" si="69"/>
        <v>758.32,1.026.71</v>
      </c>
      <c r="M390" s="42" t="str">
        <f t="shared" si="70"/>
        <v>994.41,1.026.71</v>
      </c>
      <c r="N390" s="43" t="str">
        <f t="shared" si="71"/>
        <v>643.28,1.026.71</v>
      </c>
    </row>
    <row r="391" spans="1:14" ht="12.75">
      <c r="A391" s="3">
        <v>35</v>
      </c>
      <c r="B391" s="18">
        <f t="shared" si="60"/>
        <v>14.07832745573495</v>
      </c>
      <c r="C391" s="18">
        <f t="shared" si="61"/>
        <v>758.9364646210388</v>
      </c>
      <c r="D391" s="18">
        <f t="shared" si="63"/>
        <v>995.2229671121538</v>
      </c>
      <c r="E391" s="18">
        <f t="shared" si="62"/>
        <v>643.8044710438394</v>
      </c>
      <c r="F391" s="18">
        <f t="shared" si="64"/>
        <v>1210.704120822586</v>
      </c>
      <c r="G391" s="19">
        <f t="shared" si="65"/>
        <v>4604960.5488233</v>
      </c>
      <c r="H391" s="20">
        <f t="shared" si="66"/>
        <v>2236.7876813268567</v>
      </c>
      <c r="I391" s="20">
        <f t="shared" si="67"/>
        <v>2058.7383359030523</v>
      </c>
      <c r="J391" s="20">
        <f t="shared" si="68"/>
        <v>46049.605488233</v>
      </c>
      <c r="K391" s="3"/>
      <c r="L391" s="40" t="str">
        <f t="shared" si="69"/>
        <v>758.94,1.029.37</v>
      </c>
      <c r="M391" s="42" t="str">
        <f t="shared" si="70"/>
        <v>995.22,1.029.37</v>
      </c>
      <c r="N391" s="43" t="str">
        <f t="shared" si="71"/>
        <v>643.80,1.029.37</v>
      </c>
    </row>
    <row r="392" spans="1:14" ht="12.75">
      <c r="A392" s="3">
        <v>34</v>
      </c>
      <c r="B392" s="18">
        <f t="shared" si="60"/>
        <v>13.470082477875224</v>
      </c>
      <c r="C392" s="18">
        <f t="shared" si="61"/>
        <v>759.5447095988986</v>
      </c>
      <c r="D392" s="18">
        <f t="shared" si="63"/>
        <v>996.0205824591764</v>
      </c>
      <c r="E392" s="18">
        <f t="shared" si="62"/>
        <v>644.3204441911195</v>
      </c>
      <c r="F392" s="18">
        <f t="shared" si="64"/>
        <v>1212.5539492149665</v>
      </c>
      <c r="G392" s="19">
        <f t="shared" si="65"/>
        <v>4619043.088431989</v>
      </c>
      <c r="H392" s="20">
        <f t="shared" si="66"/>
        <v>2237.8196276214167</v>
      </c>
      <c r="I392" s="20">
        <f t="shared" si="67"/>
        <v>2064.081944504875</v>
      </c>
      <c r="J392" s="20">
        <f t="shared" si="68"/>
        <v>46190.43088431989</v>
      </c>
      <c r="K392" s="3"/>
      <c r="L392" s="40" t="str">
        <f t="shared" si="69"/>
        <v>759.54,1.032.04</v>
      </c>
      <c r="M392" s="42" t="str">
        <f t="shared" si="70"/>
        <v>996.02,1.032.04</v>
      </c>
      <c r="N392" s="43" t="str">
        <f t="shared" si="71"/>
        <v>644.32,1.032.04</v>
      </c>
    </row>
    <row r="393" spans="1:14" ht="12.75">
      <c r="A393" s="3">
        <v>33</v>
      </c>
      <c r="B393" s="18">
        <f t="shared" si="60"/>
        <v>12.871408916856922</v>
      </c>
      <c r="C393" s="18">
        <f t="shared" si="61"/>
        <v>760.1433831599169</v>
      </c>
      <c r="D393" s="18">
        <f t="shared" si="63"/>
        <v>996.8056464342295</v>
      </c>
      <c r="E393" s="18">
        <f t="shared" si="62"/>
        <v>644.8282979222902</v>
      </c>
      <c r="F393" s="18">
        <f t="shared" si="64"/>
        <v>1214.403777607347</v>
      </c>
      <c r="G393" s="19">
        <f t="shared" si="65"/>
        <v>4633147.12825308</v>
      </c>
      <c r="H393" s="20">
        <f t="shared" si="66"/>
        <v>2238.8353350837583</v>
      </c>
      <c r="I393" s="20">
        <f t="shared" si="67"/>
        <v>2069.4452404110134</v>
      </c>
      <c r="J393" s="20">
        <f t="shared" si="68"/>
        <v>46331.4712825308</v>
      </c>
      <c r="K393" s="3"/>
      <c r="L393" s="40" t="str">
        <f t="shared" si="69"/>
        <v>760.14,1.034.72</v>
      </c>
      <c r="M393" s="42" t="str">
        <f t="shared" si="70"/>
        <v>996.81,1.034.72</v>
      </c>
      <c r="N393" s="43" t="str">
        <f t="shared" si="71"/>
        <v>644.83,1.034.72</v>
      </c>
    </row>
    <row r="394" spans="1:14" ht="12.75">
      <c r="A394" s="3">
        <v>32</v>
      </c>
      <c r="B394" s="18">
        <f t="shared" si="60"/>
        <v>12.282417567901916</v>
      </c>
      <c r="C394" s="18">
        <f t="shared" si="61"/>
        <v>760.7323745088719</v>
      </c>
      <c r="D394" s="18">
        <f t="shared" si="63"/>
        <v>997.5780137472207</v>
      </c>
      <c r="E394" s="18">
        <f t="shared" si="62"/>
        <v>645.3279382499593</v>
      </c>
      <c r="F394" s="18">
        <f t="shared" si="64"/>
        <v>1216.2536059997274</v>
      </c>
      <c r="G394" s="19">
        <f t="shared" si="65"/>
        <v>4647272.668286572</v>
      </c>
      <c r="H394" s="20">
        <f t="shared" si="66"/>
        <v>2239.834615739097</v>
      </c>
      <c r="I394" s="20">
        <f t="shared" si="67"/>
        <v>2074.8284876171865</v>
      </c>
      <c r="J394" s="20">
        <f t="shared" si="68"/>
        <v>46472.72668286573</v>
      </c>
      <c r="K394" s="3"/>
      <c r="L394" s="40" t="str">
        <f t="shared" si="69"/>
        <v>760.73,1.037.41</v>
      </c>
      <c r="M394" s="42" t="str">
        <f t="shared" si="70"/>
        <v>997.58,1.037.41</v>
      </c>
      <c r="N394" s="43" t="str">
        <f t="shared" si="71"/>
        <v>645.33,1.037.41</v>
      </c>
    </row>
    <row r="395" spans="1:14" ht="12.75">
      <c r="A395" s="3">
        <v>31</v>
      </c>
      <c r="B395" s="18">
        <f t="shared" si="60"/>
        <v>11.70322505990896</v>
      </c>
      <c r="C395" s="18">
        <f t="shared" si="61"/>
        <v>761.3115670168648</v>
      </c>
      <c r="D395" s="18">
        <f t="shared" si="63"/>
        <v>998.3375314581291</v>
      </c>
      <c r="E395" s="18">
        <f t="shared" si="62"/>
        <v>645.8192662380369</v>
      </c>
      <c r="F395" s="18">
        <f t="shared" si="64"/>
        <v>1218.1034343921078</v>
      </c>
      <c r="G395" s="19">
        <f t="shared" si="65"/>
        <v>4661419.708532467</v>
      </c>
      <c r="H395" s="20">
        <f t="shared" si="66"/>
        <v>2240.817271715252</v>
      </c>
      <c r="I395" s="20">
        <f t="shared" si="67"/>
        <v>2080.2319615130173</v>
      </c>
      <c r="J395" s="20">
        <f t="shared" si="68"/>
        <v>46614.19708532467</v>
      </c>
      <c r="K395" s="3"/>
      <c r="L395" s="40" t="str">
        <f t="shared" si="69"/>
        <v>761.31,1.040.12</v>
      </c>
      <c r="M395" s="42" t="str">
        <f t="shared" si="70"/>
        <v>998.34,1.040.12</v>
      </c>
      <c r="N395" s="43" t="str">
        <f t="shared" si="71"/>
        <v>645.82,1.040.12</v>
      </c>
    </row>
    <row r="396" spans="1:14" ht="12.75">
      <c r="A396" s="3">
        <v>30</v>
      </c>
      <c r="B396" s="18">
        <f t="shared" si="60"/>
        <v>11.133954324453782</v>
      </c>
      <c r="C396" s="18">
        <f t="shared" si="61"/>
        <v>761.8808377523201</v>
      </c>
      <c r="D396" s="18">
        <f t="shared" si="63"/>
        <v>999.0840383619881</v>
      </c>
      <c r="E396" s="18">
        <f t="shared" si="62"/>
        <v>646.3021776038829</v>
      </c>
      <c r="F396" s="18">
        <f t="shared" si="64"/>
        <v>1219.953262784488</v>
      </c>
      <c r="G396" s="19">
        <f t="shared" si="65"/>
        <v>4675588.24899076</v>
      </c>
      <c r="H396" s="20">
        <f t="shared" si="66"/>
        <v>2241.7830944469442</v>
      </c>
      <c r="I396" s="20">
        <f t="shared" si="67"/>
        <v>2085.655949753803</v>
      </c>
      <c r="J396" s="20">
        <f t="shared" si="68"/>
        <v>46755.8824899076</v>
      </c>
      <c r="K396" s="3"/>
      <c r="L396" s="40" t="str">
        <f t="shared" si="69"/>
        <v>761.88,1.042.83</v>
      </c>
      <c r="M396" s="42" t="str">
        <f t="shared" si="70"/>
        <v>999.08,1.042.83</v>
      </c>
      <c r="N396" s="43" t="str">
        <f t="shared" si="71"/>
        <v>646.30,1.042.83</v>
      </c>
    </row>
    <row r="397" spans="1:14" ht="12.75">
      <c r="A397" s="3">
        <v>29</v>
      </c>
      <c r="B397" s="18">
        <f t="shared" si="60"/>
        <v>10.574735119447496</v>
      </c>
      <c r="C397" s="18">
        <f t="shared" si="61"/>
        <v>762.4400569573263</v>
      </c>
      <c r="D397" s="18">
        <f t="shared" si="63"/>
        <v>999.8173643021909</v>
      </c>
      <c r="E397" s="18">
        <f t="shared" si="62"/>
        <v>646.776562274089</v>
      </c>
      <c r="F397" s="18">
        <f t="shared" si="64"/>
        <v>1221.8030911768685</v>
      </c>
      <c r="G397" s="19">
        <f t="shared" si="65"/>
        <v>4689778.289661459</v>
      </c>
      <c r="H397" s="20">
        <f t="shared" si="66"/>
        <v>2242.731863787356</v>
      </c>
      <c r="I397" s="20">
        <f t="shared" si="67"/>
        <v>2091.100753231247</v>
      </c>
      <c r="J397" s="20">
        <f t="shared" si="68"/>
        <v>46897.782896614575</v>
      </c>
      <c r="K397" s="3"/>
      <c r="L397" s="40" t="str">
        <f t="shared" si="69"/>
        <v>762.44,1.045.55</v>
      </c>
      <c r="M397" s="42" t="str">
        <f t="shared" si="70"/>
        <v>999.82,1.045.55</v>
      </c>
      <c r="N397" s="43" t="str">
        <f t="shared" si="71"/>
        <v>646.78,1.045.55</v>
      </c>
    </row>
    <row r="398" spans="1:14" ht="12.75">
      <c r="A398" s="3">
        <v>28</v>
      </c>
      <c r="B398" s="18">
        <f t="shared" si="60"/>
        <v>10.025704615895563</v>
      </c>
      <c r="C398" s="18">
        <f t="shared" si="61"/>
        <v>762.9890874608782</v>
      </c>
      <c r="D398" s="18">
        <f t="shared" si="63"/>
        <v>1000.5373294010517</v>
      </c>
      <c r="E398" s="18">
        <f t="shared" si="62"/>
        <v>647.242303886732</v>
      </c>
      <c r="F398" s="18">
        <f t="shared" si="64"/>
        <v>1223.652919569249</v>
      </c>
      <c r="G398" s="19">
        <f t="shared" si="65"/>
        <v>4703989.830544557</v>
      </c>
      <c r="H398" s="20">
        <f t="shared" si="66"/>
        <v>2243.6633470126417</v>
      </c>
      <c r="I398" s="20">
        <f t="shared" si="67"/>
        <v>2096.566687158193</v>
      </c>
      <c r="J398" s="20">
        <f t="shared" si="68"/>
        <v>47039.898305445575</v>
      </c>
      <c r="K398" s="3"/>
      <c r="L398" s="40" t="str">
        <f t="shared" si="69"/>
        <v>762.99,1.048.28</v>
      </c>
      <c r="M398" s="42" t="str">
        <f t="shared" si="70"/>
        <v>1.000.54,1.048.28</v>
      </c>
      <c r="N398" s="43" t="str">
        <f t="shared" si="71"/>
        <v>647.24,1.048.28</v>
      </c>
    </row>
    <row r="399" spans="1:14" ht="12.75">
      <c r="A399" s="3">
        <v>27</v>
      </c>
      <c r="B399" s="18">
        <f t="shared" si="60"/>
        <v>9.48700805786018</v>
      </c>
      <c r="C399" s="18">
        <f t="shared" si="61"/>
        <v>763.5277840189136</v>
      </c>
      <c r="D399" s="18">
        <f t="shared" si="63"/>
        <v>1001.2437431943707</v>
      </c>
      <c r="E399" s="18">
        <f t="shared" si="62"/>
        <v>647.6992792315289</v>
      </c>
      <c r="F399" s="18">
        <f t="shared" si="64"/>
        <v>1225.5027479616294</v>
      </c>
      <c r="G399" s="19">
        <f t="shared" si="65"/>
        <v>4718222.871640058</v>
      </c>
      <c r="H399" s="20">
        <f t="shared" si="66"/>
        <v>2244.5772977022357</v>
      </c>
      <c r="I399" s="20">
        <f t="shared" si="67"/>
        <v>2102.054082285374</v>
      </c>
      <c r="J399" s="20">
        <f t="shared" si="68"/>
        <v>47182.22871640058</v>
      </c>
      <c r="K399" s="3"/>
      <c r="L399" s="40" t="str">
        <f t="shared" si="69"/>
        <v>763.53,1.051.03</v>
      </c>
      <c r="M399" s="42" t="str">
        <f t="shared" si="70"/>
        <v>1.001.24,1.051.03</v>
      </c>
      <c r="N399" s="43" t="str">
        <f t="shared" si="71"/>
        <v>647.70,1.051.03</v>
      </c>
    </row>
    <row r="400" spans="1:14" ht="12.75">
      <c r="A400" s="3">
        <v>26</v>
      </c>
      <c r="B400" s="18">
        <f t="shared" si="60"/>
        <v>8.958799507763558</v>
      </c>
      <c r="C400" s="18">
        <f t="shared" si="61"/>
        <v>764.0559925690102</v>
      </c>
      <c r="D400" s="18">
        <f t="shared" si="63"/>
        <v>1001.9364036540886</v>
      </c>
      <c r="E400" s="18">
        <f t="shared" si="62"/>
        <v>648.1473576175971</v>
      </c>
      <c r="F400" s="18">
        <f t="shared" si="64"/>
        <v>1227.35257635401</v>
      </c>
      <c r="G400" s="19">
        <f t="shared" si="65"/>
        <v>4732477.412947961</v>
      </c>
      <c r="H400" s="20">
        <f t="shared" si="66"/>
        <v>2245.4734544743724</v>
      </c>
      <c r="I400" s="20">
        <f t="shared" si="67"/>
        <v>2107.5632862717384</v>
      </c>
      <c r="J400" s="20">
        <f t="shared" si="68"/>
        <v>47324.774129479614</v>
      </c>
      <c r="K400" s="3"/>
      <c r="L400" s="40" t="str">
        <f t="shared" si="69"/>
        <v>764.06,1.053.78</v>
      </c>
      <c r="M400" s="42" t="str">
        <f t="shared" si="70"/>
        <v>1.001.94,1.053.78</v>
      </c>
      <c r="N400" s="43" t="str">
        <f t="shared" si="71"/>
        <v>648.15,1.053.78</v>
      </c>
    </row>
    <row r="401" spans="1:14" ht="12.75">
      <c r="A401" s="3">
        <v>25</v>
      </c>
      <c r="B401" s="18">
        <f t="shared" si="60"/>
        <v>8.441242691732157</v>
      </c>
      <c r="C401" s="18">
        <f t="shared" si="61"/>
        <v>764.5735493850416</v>
      </c>
      <c r="D401" s="18">
        <f t="shared" si="63"/>
        <v>1002.6150960797545</v>
      </c>
      <c r="E401" s="18">
        <f t="shared" si="62"/>
        <v>648.5864001563511</v>
      </c>
      <c r="F401" s="18">
        <f t="shared" si="64"/>
        <v>1229.2024047463901</v>
      </c>
      <c r="G401" s="19">
        <f t="shared" si="65"/>
        <v>4746753.454468264</v>
      </c>
      <c r="H401" s="20">
        <f t="shared" si="66"/>
        <v>2246.3515395518803</v>
      </c>
      <c r="I401" s="20">
        <f t="shared" si="67"/>
        <v>2113.0946652344464</v>
      </c>
      <c r="J401" s="20">
        <f t="shared" si="68"/>
        <v>47467.53454468263</v>
      </c>
      <c r="K401" s="3"/>
      <c r="L401" s="40" t="str">
        <f t="shared" si="69"/>
        <v>764.57,1.056.55</v>
      </c>
      <c r="M401" s="42" t="str">
        <f t="shared" si="70"/>
        <v>1.002.62,1.056.55</v>
      </c>
      <c r="N401" s="43" t="str">
        <f t="shared" si="71"/>
        <v>648.59,1.056.55</v>
      </c>
    </row>
    <row r="402" spans="1:14" ht="12.75">
      <c r="A402" s="3">
        <v>24</v>
      </c>
      <c r="B402" s="18">
        <f t="shared" si="60"/>
        <v>7.934511962889019</v>
      </c>
      <c r="C402" s="18">
        <f t="shared" si="61"/>
        <v>765.0802801138848</v>
      </c>
      <c r="D402" s="18">
        <f t="shared" si="63"/>
        <v>1003.2795918353222</v>
      </c>
      <c r="E402" s="18">
        <f t="shared" si="62"/>
        <v>649.0162589443427</v>
      </c>
      <c r="F402" s="18">
        <f t="shared" si="64"/>
        <v>1231.0522331387706</v>
      </c>
      <c r="G402" s="19">
        <f t="shared" si="65"/>
        <v>4761050.99620097</v>
      </c>
      <c r="H402" s="20">
        <f t="shared" si="66"/>
        <v>2247.211257127863</v>
      </c>
      <c r="I402" s="20">
        <f t="shared" si="67"/>
        <v>2118.6486055102887</v>
      </c>
      <c r="J402" s="20">
        <f t="shared" si="68"/>
        <v>47610.509962009695</v>
      </c>
      <c r="K402" s="3"/>
      <c r="L402" s="40" t="str">
        <f t="shared" si="69"/>
        <v>765.08,1.059.32</v>
      </c>
      <c r="M402" s="42" t="str">
        <f t="shared" si="70"/>
        <v>1.003.28,1.059.32</v>
      </c>
      <c r="N402" s="43" t="str">
        <f t="shared" si="71"/>
        <v>649.02,1.059.32</v>
      </c>
    </row>
    <row r="403" spans="1:14" ht="12.75">
      <c r="A403" s="3">
        <v>23</v>
      </c>
      <c r="B403" s="18">
        <f t="shared" si="60"/>
        <v>7.43879340458551</v>
      </c>
      <c r="C403" s="18">
        <f t="shared" si="61"/>
        <v>765.5759986721882</v>
      </c>
      <c r="D403" s="18">
        <f t="shared" si="63"/>
        <v>1003.9296469024398</v>
      </c>
      <c r="E403" s="18">
        <f t="shared" si="62"/>
        <v>649.4367761273911</v>
      </c>
      <c r="F403" s="18">
        <f t="shared" si="64"/>
        <v>1232.902061531151</v>
      </c>
      <c r="G403" s="19">
        <f t="shared" si="65"/>
        <v>4775370.038146078</v>
      </c>
      <c r="H403" s="20">
        <f t="shared" si="66"/>
        <v>2248.05229149396</v>
      </c>
      <c r="I403" s="20">
        <f t="shared" si="67"/>
        <v>2124.2255156674178</v>
      </c>
      <c r="J403" s="20">
        <f t="shared" si="68"/>
        <v>47753.700381460774</v>
      </c>
      <c r="K403" s="3"/>
      <c r="L403" s="40" t="str">
        <f t="shared" si="69"/>
        <v>765.58,1.062.11</v>
      </c>
      <c r="M403" s="42" t="str">
        <f t="shared" si="70"/>
        <v>1.003.93,1.062.11</v>
      </c>
      <c r="N403" s="43" t="str">
        <f t="shared" si="71"/>
        <v>649.44,1.062.11</v>
      </c>
    </row>
    <row r="404" spans="1:14" ht="12.75">
      <c r="A404" s="3">
        <v>22</v>
      </c>
      <c r="B404" s="18">
        <f t="shared" si="60"/>
        <v>6.954286100780337</v>
      </c>
      <c r="C404" s="18">
        <f t="shared" si="61"/>
        <v>766.0605059759935</v>
      </c>
      <c r="D404" s="18">
        <f t="shared" si="63"/>
        <v>1004.5650002145533</v>
      </c>
      <c r="E404" s="18">
        <f t="shared" si="62"/>
        <v>649.8477828229238</v>
      </c>
      <c r="F404" s="18">
        <f t="shared" si="64"/>
        <v>1234.7518899235315</v>
      </c>
      <c r="G404" s="19">
        <f t="shared" si="65"/>
        <v>4789710.580303588</v>
      </c>
      <c r="H404" s="20">
        <f t="shared" si="66"/>
        <v>2248.8743048850256</v>
      </c>
      <c r="I404" s="20">
        <f t="shared" si="67"/>
        <v>2129.8258288154807</v>
      </c>
      <c r="J404" s="20">
        <f t="shared" si="68"/>
        <v>47897.105803035876</v>
      </c>
      <c r="K404" s="3"/>
      <c r="L404" s="40" t="str">
        <f t="shared" si="69"/>
        <v>766.06,1.064.91</v>
      </c>
      <c r="M404" s="42" t="str">
        <f t="shared" si="70"/>
        <v>1.004.57,1.064.91</v>
      </c>
      <c r="N404" s="43" t="str">
        <f t="shared" si="71"/>
        <v>649.85,1.064.91</v>
      </c>
    </row>
    <row r="405" spans="1:14" ht="12.75">
      <c r="A405" s="3">
        <v>21</v>
      </c>
      <c r="B405" s="18">
        <f t="shared" si="60"/>
        <v>6.481203607535747</v>
      </c>
      <c r="C405" s="18">
        <f t="shared" si="61"/>
        <v>766.5335884692381</v>
      </c>
      <c r="D405" s="18">
        <f t="shared" si="63"/>
        <v>1005.1853717272737</v>
      </c>
      <c r="E405" s="18">
        <f t="shared" si="62"/>
        <v>650.2490978717079</v>
      </c>
      <c r="F405" s="18">
        <f t="shared" si="64"/>
        <v>1236.6017183159117</v>
      </c>
      <c r="G405" s="19">
        <f t="shared" si="65"/>
        <v>4804072.622673497</v>
      </c>
      <c r="H405" s="20">
        <f t="shared" si="66"/>
        <v>2249.676934982594</v>
      </c>
      <c r="I405" s="20">
        <f t="shared" si="67"/>
        <v>2135.450005274053</v>
      </c>
      <c r="J405" s="20">
        <f t="shared" si="68"/>
        <v>48040.726226734965</v>
      </c>
      <c r="K405" s="3"/>
      <c r="L405" s="40" t="str">
        <f t="shared" si="69"/>
        <v>766.53,1.067.73</v>
      </c>
      <c r="M405" s="42" t="str">
        <f t="shared" si="70"/>
        <v>1.005.19,1.067.73</v>
      </c>
      <c r="N405" s="43" t="str">
        <f t="shared" si="71"/>
        <v>650.25,1.067.73</v>
      </c>
    </row>
    <row r="406" spans="1:14" ht="12.75">
      <c r="A406" s="3">
        <v>20</v>
      </c>
      <c r="B406" s="18">
        <f t="shared" si="60"/>
        <v>6.0197756684218575</v>
      </c>
      <c r="C406" s="18">
        <f t="shared" si="61"/>
        <v>766.995016408352</v>
      </c>
      <c r="D406" s="18">
        <f t="shared" si="63"/>
        <v>1005.7904601689032</v>
      </c>
      <c r="E406" s="18">
        <f t="shared" si="62"/>
        <v>650.6405263826761</v>
      </c>
      <c r="F406" s="18">
        <f t="shared" si="64"/>
        <v>1238.4515467082922</v>
      </c>
      <c r="G406" s="19">
        <f t="shared" si="65"/>
        <v>4818456.16525581</v>
      </c>
      <c r="H406" s="20">
        <f t="shared" si="66"/>
        <v>2250.4597920045303</v>
      </c>
      <c r="I406" s="20">
        <f t="shared" si="67"/>
        <v>2141.0985356747533</v>
      </c>
      <c r="J406" s="20">
        <f t="shared" si="68"/>
        <v>48184.5616525581</v>
      </c>
      <c r="K406" s="3"/>
      <c r="L406" s="40" t="str">
        <f t="shared" si="69"/>
        <v>767.00,1.070.55</v>
      </c>
      <c r="M406" s="42" t="str">
        <f t="shared" si="70"/>
        <v>1.005.79,1.070.55</v>
      </c>
      <c r="N406" s="43" t="str">
        <f t="shared" si="71"/>
        <v>650.64,1.070.55</v>
      </c>
    </row>
    <row r="407" spans="1:14" ht="12.75">
      <c r="A407" s="3">
        <v>19</v>
      </c>
      <c r="B407" s="18">
        <f t="shared" si="60"/>
        <v>5.570250228307202</v>
      </c>
      <c r="C407" s="18">
        <f t="shared" si="61"/>
        <v>767.4445418484665</v>
      </c>
      <c r="D407" s="18">
        <f t="shared" si="63"/>
        <v>1006.3799403996715</v>
      </c>
      <c r="E407" s="18">
        <f t="shared" si="62"/>
        <v>651.0218580246315</v>
      </c>
      <c r="F407" s="18">
        <f t="shared" si="64"/>
        <v>1240.3013751006727</v>
      </c>
      <c r="G407" s="19">
        <f t="shared" si="65"/>
        <v>4832861.208050525</v>
      </c>
      <c r="H407" s="20">
        <f t="shared" si="66"/>
        <v>2251.222455288441</v>
      </c>
      <c r="I407" s="20">
        <f t="shared" si="67"/>
        <v>2146.7719445927914</v>
      </c>
      <c r="J407" s="20">
        <f t="shared" si="68"/>
        <v>48328.61208050525</v>
      </c>
      <c r="K407" s="3"/>
      <c r="L407" s="40" t="str">
        <f t="shared" si="69"/>
        <v>767.44,1.073.39</v>
      </c>
      <c r="M407" s="42" t="str">
        <f t="shared" si="70"/>
        <v>1.006.38,1.073.39</v>
      </c>
      <c r="N407" s="43" t="str">
        <f t="shared" si="71"/>
        <v>651.02,1.073.39</v>
      </c>
    </row>
    <row r="408" spans="1:14" ht="12.75">
      <c r="A408" s="3">
        <v>18</v>
      </c>
      <c r="B408" s="18">
        <f t="shared" si="60"/>
        <v>5.132895815640268</v>
      </c>
      <c r="C408" s="18">
        <f t="shared" si="61"/>
        <v>767.8818962611335</v>
      </c>
      <c r="D408" s="18">
        <f t="shared" si="63"/>
        <v>1006.9534602877578</v>
      </c>
      <c r="E408" s="18">
        <f t="shared" si="62"/>
        <v>651.3928650053625</v>
      </c>
      <c r="F408" s="18">
        <f t="shared" si="64"/>
        <v>1242.1512034930531</v>
      </c>
      <c r="G408" s="19">
        <f t="shared" si="65"/>
        <v>4847287.751057641</v>
      </c>
      <c r="H408" s="20">
        <f t="shared" si="66"/>
        <v>2251.9644692499032</v>
      </c>
      <c r="I408" s="20">
        <f t="shared" si="67"/>
        <v>2152.470794831058</v>
      </c>
      <c r="J408" s="20">
        <f t="shared" si="68"/>
        <v>48472.87751057641</v>
      </c>
      <c r="K408" s="3"/>
      <c r="L408" s="40" t="str">
        <f t="shared" si="69"/>
        <v>767.88,1.076.24</v>
      </c>
      <c r="M408" s="42" t="str">
        <f t="shared" si="70"/>
        <v>1.006.95,1.076.24</v>
      </c>
      <c r="N408" s="43" t="str">
        <f t="shared" si="71"/>
        <v>651.39,1.076.24</v>
      </c>
    </row>
    <row r="409" spans="1:14" ht="12.75">
      <c r="A409" s="3">
        <v>17</v>
      </c>
      <c r="B409" s="18">
        <f t="shared" si="60"/>
        <v>4.708004384577009</v>
      </c>
      <c r="C409" s="18">
        <f t="shared" si="61"/>
        <v>768.3067876921968</v>
      </c>
      <c r="D409" s="18">
        <f t="shared" si="63"/>
        <v>1007.5106369822977</v>
      </c>
      <c r="E409" s="18">
        <f t="shared" si="62"/>
        <v>651.753299660671</v>
      </c>
      <c r="F409" s="18">
        <f t="shared" si="64"/>
        <v>1244.0010318854336</v>
      </c>
      <c r="G409" s="19">
        <f t="shared" si="65"/>
        <v>4861735.794277159</v>
      </c>
      <c r="H409" s="20">
        <f t="shared" si="66"/>
        <v>2252.68533856052</v>
      </c>
      <c r="I409" s="20">
        <f t="shared" si="67"/>
        <v>2158.195692516842</v>
      </c>
      <c r="J409" s="20">
        <f t="shared" si="68"/>
        <v>48617.357942771574</v>
      </c>
      <c r="K409" s="3"/>
      <c r="L409" s="40" t="str">
        <f t="shared" si="69"/>
        <v>768.31,1.079.10</v>
      </c>
      <c r="M409" s="42" t="str">
        <f t="shared" si="70"/>
        <v>1.007.51,1.079.10</v>
      </c>
      <c r="N409" s="43" t="str">
        <f t="shared" si="71"/>
        <v>651.75,1.079.10</v>
      </c>
    </row>
    <row r="410" spans="1:14" ht="12.75">
      <c r="A410" s="3">
        <v>16</v>
      </c>
      <c r="B410" s="18">
        <f t="shared" si="60"/>
        <v>4.295894737583296</v>
      </c>
      <c r="C410" s="18">
        <f t="shared" si="61"/>
        <v>768.7188973391906</v>
      </c>
      <c r="D410" s="18">
        <f t="shared" si="63"/>
        <v>1008.0510524251918</v>
      </c>
      <c r="E410" s="18">
        <f t="shared" si="62"/>
        <v>652.1028915509847</v>
      </c>
      <c r="F410" s="18">
        <f t="shared" si="64"/>
        <v>1245.8508602778138</v>
      </c>
      <c r="G410" s="19">
        <f t="shared" si="65"/>
        <v>4876205.337709077</v>
      </c>
      <c r="H410" s="20">
        <f t="shared" si="66"/>
        <v>2253.3845223411477</v>
      </c>
      <c r="I410" s="20">
        <f t="shared" si="67"/>
        <v>2163.9472932222666</v>
      </c>
      <c r="J410" s="20">
        <f t="shared" si="68"/>
        <v>48762.053377090764</v>
      </c>
      <c r="K410" s="3"/>
      <c r="L410" s="40" t="str">
        <f t="shared" si="69"/>
        <v>768.72,1.081.97</v>
      </c>
      <c r="M410" s="42" t="str">
        <f t="shared" si="70"/>
        <v>1.008.05,1.081.97</v>
      </c>
      <c r="N410" s="43" t="str">
        <f t="shared" si="71"/>
        <v>652.10,1.081.97</v>
      </c>
    </row>
    <row r="411" spans="1:14" ht="12.75">
      <c r="A411" s="3">
        <v>15</v>
      </c>
      <c r="B411" s="18">
        <f aca="true" t="shared" si="72" ref="B411:B426">$I$13*LN(($I$13+SQRT(($I$13*$I$13)-(F411*F411)))/F411)-SQRT(($I$13*$I$13)-(F411*F411))</f>
        <v>3.8969166902157895</v>
      </c>
      <c r="C411" s="18">
        <f aca="true" t="shared" si="73" ref="C411:C426">$I$16-B411</f>
        <v>769.117875386558</v>
      </c>
      <c r="D411" s="18">
        <f t="shared" si="63"/>
        <v>1008.5742478896657</v>
      </c>
      <c r="E411" s="18">
        <f aca="true" t="shared" si="74" ref="E411:E426">($H$426-$H$27)/2/$I$16*C411</f>
        <v>652.4413439283808</v>
      </c>
      <c r="F411" s="18">
        <f t="shared" si="64"/>
        <v>1247.7006886701943</v>
      </c>
      <c r="G411" s="19">
        <f t="shared" si="65"/>
        <v>4890696.381353398</v>
      </c>
      <c r="H411" s="20">
        <f t="shared" si="66"/>
        <v>2254.0614270959395</v>
      </c>
      <c r="I411" s="20">
        <f t="shared" si="67"/>
        <v>2169.726309390962</v>
      </c>
      <c r="J411" s="20">
        <f t="shared" si="68"/>
        <v>48906.96381353398</v>
      </c>
      <c r="K411" s="3"/>
      <c r="L411" s="40" t="str">
        <f t="shared" si="69"/>
        <v>769.12,1.084.86</v>
      </c>
      <c r="M411" s="42" t="str">
        <f t="shared" si="70"/>
        <v>1.008.57,1.084.86</v>
      </c>
      <c r="N411" s="43" t="str">
        <f t="shared" si="71"/>
        <v>652.44,1.084.86</v>
      </c>
    </row>
    <row r="412" spans="1:14" ht="12.75">
      <c r="A412" s="3">
        <v>14</v>
      </c>
      <c r="B412" s="18">
        <f t="shared" si="72"/>
        <v>3.511456198470057</v>
      </c>
      <c r="C412" s="18">
        <f t="shared" si="73"/>
        <v>769.5033358783037</v>
      </c>
      <c r="D412" s="18">
        <f aca="true" t="shared" si="75" ref="D412:D426">C412*$I$18/100</f>
        <v>1009.0797172565793</v>
      </c>
      <c r="E412" s="18">
        <f t="shared" si="74"/>
        <v>652.7683293870654</v>
      </c>
      <c r="F412" s="18">
        <f aca="true" t="shared" si="76" ref="F412:F426">$I$13-($I$13-$I$12)/400*A412</f>
        <v>1249.5505170625747</v>
      </c>
      <c r="G412" s="19">
        <f aca="true" t="shared" si="77" ref="G412:G426">F412^2*PI()</f>
        <v>4905208.925210121</v>
      </c>
      <c r="H412" s="20">
        <f aca="true" t="shared" si="78" ref="H412:H425">2*(TAN($I$17*PI()/180)*C412+$H$27/2)</f>
        <v>2254.715398013309</v>
      </c>
      <c r="I412" s="20">
        <f aca="true" t="shared" si="79" ref="I412:I425">G412/H412</f>
        <v>2175.5335194553754</v>
      </c>
      <c r="J412" s="20">
        <f aca="true" t="shared" si="80" ref="J412:J426">I412*H412/100</f>
        <v>49052.089252101214</v>
      </c>
      <c r="K412" s="3"/>
      <c r="L412" s="40" t="str">
        <f aca="true" t="shared" si="81" ref="L412:L426">CONCATENATE((SUBSTITUTE(TEXT(C412,"#.##0,00"),",",".")),",",(SUBSTITUTE(TEXT(I412/2,"#.##0,00"),",",".")))</f>
        <v>769.50,1.087.77</v>
      </c>
      <c r="M412" s="42" t="str">
        <f aca="true" t="shared" si="82" ref="M412:M426">CONCATENATE((SUBSTITUTE(TEXT(D412,"#.##0,00"),",",".")),",",(SUBSTITUTE(TEXT(I412/2,"#.##0,00"),",",".")))</f>
        <v>1.009.08,1.087.77</v>
      </c>
      <c r="N412" s="43" t="str">
        <f aca="true" t="shared" si="83" ref="N412:N426">CONCATENATE((SUBSTITUTE(TEXT(E412,"#.##0,00"),",",".")),",",(SUBSTITUTE(TEXT(I412/2,"#.##0,00"),",",".")))</f>
        <v>652.77,1.087.77</v>
      </c>
    </row>
    <row r="413" spans="1:14" ht="12.75">
      <c r="A413" s="3">
        <v>13</v>
      </c>
      <c r="B413" s="18">
        <f t="shared" si="72"/>
        <v>3.1399417547515043</v>
      </c>
      <c r="C413" s="18">
        <f t="shared" si="73"/>
        <v>769.8748503220223</v>
      </c>
      <c r="D413" s="18">
        <f t="shared" si="75"/>
        <v>1009.5668986271402</v>
      </c>
      <c r="E413" s="18">
        <f t="shared" si="74"/>
        <v>653.0834844376833</v>
      </c>
      <c r="F413" s="18">
        <f t="shared" si="76"/>
        <v>1251.4003454549552</v>
      </c>
      <c r="G413" s="19">
        <f t="shared" si="77"/>
        <v>4919742.9692792455</v>
      </c>
      <c r="H413" s="20">
        <f t="shared" si="78"/>
        <v>2255.345708114545</v>
      </c>
      <c r="I413" s="20">
        <f t="shared" si="79"/>
        <v>2181.3697791777213</v>
      </c>
      <c r="J413" s="20">
        <f t="shared" si="80"/>
        <v>49197.429692792466</v>
      </c>
      <c r="K413" s="3"/>
      <c r="L413" s="40" t="str">
        <f t="shared" si="81"/>
        <v>769.87,1.090.68</v>
      </c>
      <c r="M413" s="42" t="str">
        <f t="shared" si="82"/>
        <v>1.009.57,1.090.68</v>
      </c>
      <c r="N413" s="43" t="str">
        <f t="shared" si="83"/>
        <v>653.08,1.090.68</v>
      </c>
    </row>
    <row r="414" spans="1:14" ht="12.75">
      <c r="A414" s="3">
        <v>12</v>
      </c>
      <c r="B414" s="18">
        <f t="shared" si="72"/>
        <v>2.782852486537081</v>
      </c>
      <c r="C414" s="18">
        <f t="shared" si="73"/>
        <v>770.2319395902367</v>
      </c>
      <c r="D414" s="18">
        <f t="shared" si="75"/>
        <v>1010.0351637028124</v>
      </c>
      <c r="E414" s="18">
        <f t="shared" si="74"/>
        <v>653.3864026372364</v>
      </c>
      <c r="F414" s="18">
        <f t="shared" si="76"/>
        <v>1253.2501738473356</v>
      </c>
      <c r="G414" s="19">
        <f t="shared" si="77"/>
        <v>4934298.513560773</v>
      </c>
      <c r="H414" s="20">
        <f t="shared" si="78"/>
        <v>2255.9515445136512</v>
      </c>
      <c r="I414" s="20">
        <f t="shared" si="79"/>
        <v>2187.236035969262</v>
      </c>
      <c r="J414" s="20">
        <f t="shared" si="80"/>
        <v>49342.98513560773</v>
      </c>
      <c r="K414" s="3"/>
      <c r="L414" s="40" t="str">
        <f t="shared" si="81"/>
        <v>770.23,1.093.62</v>
      </c>
      <c r="M414" s="42" t="str">
        <f t="shared" si="82"/>
        <v>1.010.04,1.093.62</v>
      </c>
      <c r="N414" s="43" t="str">
        <f t="shared" si="83"/>
        <v>653.39,1.093.62</v>
      </c>
    </row>
    <row r="415" spans="1:14" ht="12.75">
      <c r="A415" s="3">
        <v>11</v>
      </c>
      <c r="B415" s="18">
        <f t="shared" si="72"/>
        <v>2.4407285883937107</v>
      </c>
      <c r="C415" s="18">
        <f t="shared" si="73"/>
        <v>770.57406348838</v>
      </c>
      <c r="D415" s="18">
        <f t="shared" si="75"/>
        <v>1010.4838041054056</v>
      </c>
      <c r="E415" s="18">
        <f t="shared" si="74"/>
        <v>653.6766257396217</v>
      </c>
      <c r="F415" s="18">
        <f t="shared" si="76"/>
        <v>1255.1000022397159</v>
      </c>
      <c r="G415" s="19">
        <f t="shared" si="77"/>
        <v>4948875.558054699</v>
      </c>
      <c r="H415" s="20">
        <f t="shared" si="78"/>
        <v>2256.531990718421</v>
      </c>
      <c r="I415" s="20">
        <f t="shared" si="79"/>
        <v>2193.1333472826614</v>
      </c>
      <c r="J415" s="20">
        <f t="shared" si="80"/>
        <v>49488.75558054699</v>
      </c>
      <c r="K415" s="3"/>
      <c r="L415" s="40" t="str">
        <f t="shared" si="81"/>
        <v>770.57,1.096.57</v>
      </c>
      <c r="M415" s="42" t="str">
        <f t="shared" si="82"/>
        <v>1.010.48,1.096.57</v>
      </c>
      <c r="N415" s="43" t="str">
        <f t="shared" si="83"/>
        <v>653.68,1.096.57</v>
      </c>
    </row>
    <row r="416" spans="1:14" ht="12.75">
      <c r="A416" s="3">
        <v>10</v>
      </c>
      <c r="B416" s="18">
        <f t="shared" si="72"/>
        <v>2.114185029418991</v>
      </c>
      <c r="C416" s="18">
        <f t="shared" si="73"/>
        <v>770.9006070473548</v>
      </c>
      <c r="D416" s="18">
        <f t="shared" si="75"/>
        <v>1010.9120134019723</v>
      </c>
      <c r="E416" s="18">
        <f t="shared" si="74"/>
        <v>653.953632067633</v>
      </c>
      <c r="F416" s="18">
        <f t="shared" si="76"/>
        <v>1256.9498306320963</v>
      </c>
      <c r="G416" s="19">
        <f t="shared" si="77"/>
        <v>4963474.102761029</v>
      </c>
      <c r="H416" s="20">
        <f t="shared" si="78"/>
        <v>2257.086003374444</v>
      </c>
      <c r="I416" s="20">
        <f t="shared" si="79"/>
        <v>2199.062904710062</v>
      </c>
      <c r="J416" s="20">
        <f t="shared" si="80"/>
        <v>49634.74102761029</v>
      </c>
      <c r="K416" s="3"/>
      <c r="L416" s="40" t="str">
        <f t="shared" si="81"/>
        <v>770.90,1.099.53</v>
      </c>
      <c r="M416" s="42" t="str">
        <f t="shared" si="82"/>
        <v>1.010.91,1.099.53</v>
      </c>
      <c r="N416" s="43" t="str">
        <f t="shared" si="83"/>
        <v>653.95,1.099.53</v>
      </c>
    </row>
    <row r="417" spans="1:14" ht="12.75">
      <c r="A417" s="3">
        <v>9</v>
      </c>
      <c r="B417" s="18">
        <f t="shared" si="72"/>
        <v>1.8039299894943497</v>
      </c>
      <c r="C417" s="18">
        <f t="shared" si="73"/>
        <v>771.2108620872795</v>
      </c>
      <c r="D417" s="18">
        <f t="shared" si="75"/>
        <v>1011.3188629286312</v>
      </c>
      <c r="E417" s="18">
        <f t="shared" si="74"/>
        <v>654.2168208735195</v>
      </c>
      <c r="F417" s="18">
        <f t="shared" si="76"/>
        <v>1258.7996590244768</v>
      </c>
      <c r="G417" s="19">
        <f t="shared" si="77"/>
        <v>4978094.14767976</v>
      </c>
      <c r="H417" s="20">
        <f t="shared" si="78"/>
        <v>2257.612380986217</v>
      </c>
      <c r="I417" s="20">
        <f t="shared" si="79"/>
        <v>2205.02606630157</v>
      </c>
      <c r="J417" s="20">
        <f t="shared" si="80"/>
        <v>49780.9414767976</v>
      </c>
      <c r="K417" s="3"/>
      <c r="L417" s="40" t="str">
        <f t="shared" si="81"/>
        <v>771.21,1.102.51</v>
      </c>
      <c r="M417" s="42" t="str">
        <f t="shared" si="82"/>
        <v>1.011.32,1.102.51</v>
      </c>
      <c r="N417" s="43" t="str">
        <f t="shared" si="83"/>
        <v>654.22,1.102.51</v>
      </c>
    </row>
    <row r="418" spans="1:14" ht="12.75">
      <c r="A418" s="3">
        <v>8</v>
      </c>
      <c r="B418" s="18">
        <f t="shared" si="72"/>
        <v>1.5107903537801235</v>
      </c>
      <c r="C418" s="18">
        <f t="shared" si="73"/>
        <v>771.5040017229937</v>
      </c>
      <c r="D418" s="18">
        <f t="shared" si="75"/>
        <v>1011.7032683586424</v>
      </c>
      <c r="E418" s="18">
        <f t="shared" si="74"/>
        <v>654.4654907120511</v>
      </c>
      <c r="F418" s="18">
        <f t="shared" si="76"/>
        <v>1260.6494874168573</v>
      </c>
      <c r="G418" s="19">
        <f t="shared" si="77"/>
        <v>4992735.692810894</v>
      </c>
      <c r="H418" s="20">
        <f t="shared" si="78"/>
        <v>2258.1097206632803</v>
      </c>
      <c r="I418" s="20">
        <f t="shared" si="79"/>
        <v>2211.024401128022</v>
      </c>
      <c r="J418" s="20">
        <f t="shared" si="80"/>
        <v>49927.35692810894</v>
      </c>
      <c r="K418" s="3"/>
      <c r="L418" s="40" t="str">
        <f t="shared" si="81"/>
        <v>771.50,1.105.51</v>
      </c>
      <c r="M418" s="42" t="str">
        <f t="shared" si="82"/>
        <v>1.011.70,1.105.51</v>
      </c>
      <c r="N418" s="43" t="str">
        <f t="shared" si="83"/>
        <v>654.47,1.105.51</v>
      </c>
    </row>
    <row r="419" spans="1:14" ht="12.75">
      <c r="A419" s="3">
        <v>7</v>
      </c>
      <c r="B419" s="18">
        <f t="shared" si="72"/>
        <v>1.2357481736016496</v>
      </c>
      <c r="C419" s="18">
        <f t="shared" si="73"/>
        <v>771.7790439031721</v>
      </c>
      <c r="D419" s="18">
        <f t="shared" si="75"/>
        <v>1012.063941889825</v>
      </c>
      <c r="E419" s="18">
        <f t="shared" si="74"/>
        <v>654.6988085108115</v>
      </c>
      <c r="F419" s="18">
        <f t="shared" si="76"/>
        <v>1262.4993158092375</v>
      </c>
      <c r="G419" s="19">
        <f t="shared" si="77"/>
        <v>5007398.738154427</v>
      </c>
      <c r="H419" s="20">
        <f t="shared" si="78"/>
        <v>2258.5763562608013</v>
      </c>
      <c r="I419" s="20">
        <f t="shared" si="79"/>
        <v>2217.0597528278627</v>
      </c>
      <c r="J419" s="20">
        <f t="shared" si="80"/>
        <v>50073.98738154427</v>
      </c>
      <c r="K419" s="3"/>
      <c r="L419" s="40" t="str">
        <f t="shared" si="81"/>
        <v>771.78,1.108.53</v>
      </c>
      <c r="M419" s="42" t="str">
        <f t="shared" si="82"/>
        <v>1.012.06,1.108.53</v>
      </c>
      <c r="N419" s="43" t="str">
        <f t="shared" si="83"/>
        <v>654.70,1.108.53</v>
      </c>
    </row>
    <row r="420" spans="1:14" ht="12.75">
      <c r="A420" s="3">
        <v>6</v>
      </c>
      <c r="B420" s="18">
        <f t="shared" si="72"/>
        <v>0.9799950281457654</v>
      </c>
      <c r="C420" s="18">
        <f t="shared" si="73"/>
        <v>772.034797048628</v>
      </c>
      <c r="D420" s="18">
        <f t="shared" si="75"/>
        <v>1012.3993209579477</v>
      </c>
      <c r="E420" s="18">
        <f t="shared" si="74"/>
        <v>654.9157634552682</v>
      </c>
      <c r="F420" s="18">
        <f t="shared" si="76"/>
        <v>1264.349144201618</v>
      </c>
      <c r="G420" s="19">
        <f t="shared" si="77"/>
        <v>5022083.283710364</v>
      </c>
      <c r="H420" s="20">
        <f t="shared" si="78"/>
        <v>2259.010266149715</v>
      </c>
      <c r="I420" s="20">
        <f t="shared" si="79"/>
        <v>2223.1343340772264</v>
      </c>
      <c r="J420" s="20">
        <f t="shared" si="80"/>
        <v>50220.83283710364</v>
      </c>
      <c r="K420" s="3"/>
      <c r="L420" s="40" t="str">
        <f t="shared" si="81"/>
        <v>772.03,1.111.57</v>
      </c>
      <c r="M420" s="42" t="str">
        <f t="shared" si="82"/>
        <v>1.012.40,1.111.57</v>
      </c>
      <c r="N420" s="43" t="str">
        <f t="shared" si="83"/>
        <v>654.92,1.111.57</v>
      </c>
    </row>
    <row r="421" spans="1:14" ht="12.75">
      <c r="A421" s="3">
        <v>5</v>
      </c>
      <c r="B421" s="18">
        <f t="shared" si="72"/>
        <v>0.7450174874911681</v>
      </c>
      <c r="C421" s="18">
        <f t="shared" si="73"/>
        <v>772.2697745892826</v>
      </c>
      <c r="D421" s="18">
        <f t="shared" si="75"/>
        <v>1012.7074561657239</v>
      </c>
      <c r="E421" s="18">
        <f t="shared" si="74"/>
        <v>655.1150944906321</v>
      </c>
      <c r="F421" s="18">
        <f t="shared" si="76"/>
        <v>1266.1989725939984</v>
      </c>
      <c r="G421" s="19">
        <f t="shared" si="77"/>
        <v>5036789.3294787025</v>
      </c>
      <c r="H421" s="20">
        <f t="shared" si="78"/>
        <v>2259.4089282204422</v>
      </c>
      <c r="I421" s="20">
        <f t="shared" si="79"/>
        <v>2229.2508746726885</v>
      </c>
      <c r="J421" s="20">
        <f t="shared" si="80"/>
        <v>50367.89329478703</v>
      </c>
      <c r="K421" s="3"/>
      <c r="L421" s="40" t="str">
        <f t="shared" si="81"/>
        <v>772.27,1.114.63</v>
      </c>
      <c r="M421" s="42" t="str">
        <f t="shared" si="82"/>
        <v>1.012.71,1.114.63</v>
      </c>
      <c r="N421" s="43" t="str">
        <f t="shared" si="83"/>
        <v>655.12,1.114.63</v>
      </c>
    </row>
    <row r="422" spans="1:14" ht="12.75">
      <c r="A422" s="3">
        <v>4</v>
      </c>
      <c r="B422" s="18">
        <f t="shared" si="72"/>
        <v>0.5327412114267815</v>
      </c>
      <c r="C422" s="18">
        <f t="shared" si="73"/>
        <v>772.482050865347</v>
      </c>
      <c r="D422" s="18">
        <f t="shared" si="75"/>
        <v>1012.9858223204162</v>
      </c>
      <c r="E422" s="18">
        <f t="shared" si="74"/>
        <v>655.2951680830837</v>
      </c>
      <c r="F422" s="18">
        <f t="shared" si="76"/>
        <v>1268.0488009863789</v>
      </c>
      <c r="G422" s="19">
        <f t="shared" si="77"/>
        <v>5051516.875459442</v>
      </c>
      <c r="H422" s="20">
        <f t="shared" si="78"/>
        <v>2259.7690754053456</v>
      </c>
      <c r="I422" s="20">
        <f t="shared" si="79"/>
        <v>2235.4128704736468</v>
      </c>
      <c r="J422" s="20">
        <f t="shared" si="80"/>
        <v>50515.16875459442</v>
      </c>
      <c r="K422" s="3"/>
      <c r="L422" s="40" t="str">
        <f t="shared" si="81"/>
        <v>772.48,1.117.71</v>
      </c>
      <c r="M422" s="42" t="str">
        <f t="shared" si="82"/>
        <v>1.012.99,1.117.71</v>
      </c>
      <c r="N422" s="43" t="str">
        <f t="shared" si="83"/>
        <v>655.30,1.117.71</v>
      </c>
    </row>
    <row r="423" spans="1:14" ht="12.75">
      <c r="A423" s="3">
        <v>3</v>
      </c>
      <c r="B423" s="18">
        <f t="shared" si="72"/>
        <v>0.34579874879028694</v>
      </c>
      <c r="C423" s="18">
        <f t="shared" si="73"/>
        <v>772.6689933279836</v>
      </c>
      <c r="D423" s="18">
        <f t="shared" si="75"/>
        <v>1013.2309672581249</v>
      </c>
      <c r="E423" s="18">
        <f t="shared" si="74"/>
        <v>655.453751046064</v>
      </c>
      <c r="F423" s="18">
        <f t="shared" si="76"/>
        <v>1269.8986293787593</v>
      </c>
      <c r="G423" s="19">
        <f t="shared" si="77"/>
        <v>5066265.921652584</v>
      </c>
      <c r="H423" s="20">
        <f t="shared" si="78"/>
        <v>2260.086241331306</v>
      </c>
      <c r="I423" s="20">
        <f t="shared" si="79"/>
        <v>2241.625044656834</v>
      </c>
      <c r="J423" s="20">
        <f t="shared" si="80"/>
        <v>50662.65921652584</v>
      </c>
      <c r="K423" s="3"/>
      <c r="L423" s="40" t="str">
        <f t="shared" si="81"/>
        <v>772.67,1.120.81</v>
      </c>
      <c r="M423" s="42" t="str">
        <f t="shared" si="82"/>
        <v>1.013.23,1.120.81</v>
      </c>
      <c r="N423" s="43" t="str">
        <f t="shared" si="83"/>
        <v>655.45,1.120.81</v>
      </c>
    </row>
    <row r="424" spans="1:14" ht="12.75">
      <c r="A424" s="3">
        <v>2</v>
      </c>
      <c r="B424" s="18">
        <f t="shared" si="72"/>
        <v>0.18810577906836556</v>
      </c>
      <c r="C424" s="18">
        <f t="shared" si="73"/>
        <v>772.8266862977055</v>
      </c>
      <c r="D424" s="18">
        <f t="shared" si="75"/>
        <v>1013.4377561957176</v>
      </c>
      <c r="E424" s="18">
        <f t="shared" si="74"/>
        <v>655.5875217155361</v>
      </c>
      <c r="F424" s="18">
        <f t="shared" si="76"/>
        <v>1271.7484577711396</v>
      </c>
      <c r="G424" s="19">
        <f t="shared" si="77"/>
        <v>5081036.468058126</v>
      </c>
      <c r="H424" s="20">
        <f t="shared" si="78"/>
        <v>2260.3537826702504</v>
      </c>
      <c r="I424" s="20">
        <f t="shared" si="79"/>
        <v>2247.8943371668506</v>
      </c>
      <c r="J424" s="20">
        <f t="shared" si="80"/>
        <v>50810.36468058126</v>
      </c>
      <c r="K424" s="3"/>
      <c r="L424" s="40" t="str">
        <f t="shared" si="81"/>
        <v>772.83,1.123.95</v>
      </c>
      <c r="M424" s="42" t="str">
        <f t="shared" si="82"/>
        <v>1.013.44,1.123.95</v>
      </c>
      <c r="N424" s="43" t="str">
        <f t="shared" si="83"/>
        <v>655.59,1.123.95</v>
      </c>
    </row>
    <row r="425" spans="1:14" ht="12.75">
      <c r="A425" s="3">
        <v>1</v>
      </c>
      <c r="B425" s="18">
        <f t="shared" si="72"/>
        <v>0.0664619583766779</v>
      </c>
      <c r="C425" s="18">
        <f t="shared" si="73"/>
        <v>772.9483301183972</v>
      </c>
      <c r="D425" s="18">
        <f t="shared" si="75"/>
        <v>1013.5972724791</v>
      </c>
      <c r="E425" s="18">
        <f t="shared" si="74"/>
        <v>655.6907119551503</v>
      </c>
      <c r="F425" s="18">
        <f t="shared" si="76"/>
        <v>1273.59828616352</v>
      </c>
      <c r="G425" s="19">
        <f t="shared" si="77"/>
        <v>5095828.514676072</v>
      </c>
      <c r="H425" s="20">
        <f t="shared" si="78"/>
        <v>2260.5601631494783</v>
      </c>
      <c r="I425" s="20">
        <f t="shared" si="79"/>
        <v>2254.232644521354</v>
      </c>
      <c r="J425" s="20">
        <f t="shared" si="80"/>
        <v>50958.28514676072</v>
      </c>
      <c r="K425" s="3"/>
      <c r="L425" s="40" t="str">
        <f t="shared" si="81"/>
        <v>772.95,1.127.12</v>
      </c>
      <c r="M425" s="42" t="str">
        <f t="shared" si="82"/>
        <v>1.013.60,1.127.12</v>
      </c>
      <c r="N425" s="43" t="str">
        <f t="shared" si="83"/>
        <v>655.69,1.127.12</v>
      </c>
    </row>
    <row r="426" spans="1:14" ht="12.75">
      <c r="A426" s="3">
        <v>0</v>
      </c>
      <c r="B426" s="18">
        <f t="shared" si="72"/>
        <v>0</v>
      </c>
      <c r="C426" s="18">
        <f t="shared" si="73"/>
        <v>773.0147920767738</v>
      </c>
      <c r="D426" s="18">
        <f t="shared" si="75"/>
        <v>1013.684426635606</v>
      </c>
      <c r="E426" s="18">
        <f t="shared" si="74"/>
        <v>655.7470915178038</v>
      </c>
      <c r="F426" s="18">
        <f t="shared" si="76"/>
        <v>1275.4481145559005</v>
      </c>
      <c r="G426" s="19">
        <f t="shared" si="77"/>
        <v>5110642.0615064185</v>
      </c>
      <c r="H426" s="20">
        <f>SQRT(G426/$I$6)</f>
        <v>2260.6729222747854</v>
      </c>
      <c r="I426" s="20">
        <f>H426*$I$6</f>
        <v>2260.6729222747854</v>
      </c>
      <c r="J426" s="20">
        <f t="shared" si="80"/>
        <v>51106.42061506418</v>
      </c>
      <c r="K426" s="3"/>
      <c r="L426" s="40" t="str">
        <f t="shared" si="81"/>
        <v>773.01,1.130.34</v>
      </c>
      <c r="M426" s="42" t="str">
        <f t="shared" si="82"/>
        <v>1.013.68,1.130.34</v>
      </c>
      <c r="N426" s="43" t="str">
        <f t="shared" si="83"/>
        <v>655.75,1.130.34</v>
      </c>
    </row>
    <row r="427" spans="5:14" ht="12.75">
      <c r="E427" s="18"/>
      <c r="L427" s="44"/>
      <c r="M427" s="42"/>
      <c r="N427" s="43"/>
    </row>
    <row r="428" ht="12.75">
      <c r="E428" s="18"/>
    </row>
    <row r="429" ht="12.75">
      <c r="E429" s="18"/>
    </row>
    <row r="430" ht="12.75">
      <c r="E430" s="18"/>
    </row>
    <row r="431" ht="12.75">
      <c r="E431" s="18"/>
    </row>
    <row r="432" ht="12.75">
      <c r="E432" s="18"/>
    </row>
    <row r="433" ht="12.75">
      <c r="E433" s="18"/>
    </row>
    <row r="434" ht="12.75">
      <c r="E434" s="18"/>
    </row>
    <row r="435" ht="12.75">
      <c r="E435" s="18"/>
    </row>
    <row r="436" ht="12.75">
      <c r="E436" s="18"/>
    </row>
    <row r="437" ht="12.75">
      <c r="E437" s="18"/>
    </row>
    <row r="438" ht="12.75">
      <c r="E438" s="18"/>
    </row>
    <row r="439" ht="12.75">
      <c r="E439" s="18"/>
    </row>
    <row r="440" ht="12.75">
      <c r="E440" s="18"/>
    </row>
    <row r="441" ht="12.75">
      <c r="E441" s="18"/>
    </row>
    <row r="442" ht="12.75">
      <c r="E442" s="18"/>
    </row>
    <row r="443" ht="12.75">
      <c r="E443" s="18"/>
    </row>
    <row r="444" ht="12.75">
      <c r="E444" s="18"/>
    </row>
    <row r="445" ht="12.75">
      <c r="E445" s="18"/>
    </row>
    <row r="446" ht="12.75">
      <c r="E446" s="18"/>
    </row>
    <row r="447" ht="12.75">
      <c r="E447" s="18"/>
    </row>
    <row r="448" ht="12.75">
      <c r="E448" s="18"/>
    </row>
    <row r="449" ht="12.75">
      <c r="E449" s="18"/>
    </row>
    <row r="450" ht="12.75">
      <c r="E450" s="18"/>
    </row>
    <row r="451" ht="12.75">
      <c r="E451" s="18"/>
    </row>
    <row r="452" ht="12.75">
      <c r="E452" s="18"/>
    </row>
    <row r="453" ht="12.75">
      <c r="E453" s="18"/>
    </row>
    <row r="454" ht="12.75">
      <c r="E454" s="18"/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L2027"/>
  <sheetViews>
    <sheetView workbookViewId="0" topLeftCell="A1">
      <pane ySplit="8730" topLeftCell="BM423" activePane="topLeft" state="split"/>
      <selection pane="topLeft" activeCell="A3" sqref="A3"/>
      <selection pane="bottomLeft" activeCell="C428" sqref="C428"/>
    </sheetView>
  </sheetViews>
  <sheetFormatPr defaultColWidth="11.421875" defaultRowHeight="12.75"/>
  <cols>
    <col min="1" max="1" width="6.140625" style="0" customWidth="1"/>
    <col min="2" max="2" width="12.140625" style="0" customWidth="1"/>
    <col min="3" max="5" width="11.421875" style="3" customWidth="1"/>
    <col min="6" max="6" width="11.57421875" style="3" bestFit="1" customWidth="1"/>
    <col min="8" max="8" width="11.57421875" style="0" bestFit="1" customWidth="1"/>
  </cols>
  <sheetData>
    <row r="1" ht="12.75">
      <c r="A1" s="3"/>
    </row>
    <row r="2" spans="1:10" ht="23.25">
      <c r="A2" s="1"/>
      <c r="B2" s="57" t="s">
        <v>126</v>
      </c>
      <c r="C2" s="23"/>
      <c r="D2" s="23"/>
      <c r="E2" s="23"/>
      <c r="F2" s="23"/>
      <c r="G2" s="24"/>
      <c r="H2" s="24"/>
      <c r="I2" s="24"/>
      <c r="J2" s="24"/>
    </row>
    <row r="3" ht="13.5" thickBot="1">
      <c r="A3" s="3"/>
    </row>
    <row r="4" spans="1:10" ht="16.5" thickBot="1">
      <c r="A4" s="3"/>
      <c r="B4" s="4" t="s">
        <v>17</v>
      </c>
      <c r="C4" s="6"/>
      <c r="D4" s="6"/>
      <c r="E4" s="6"/>
      <c r="F4" s="6"/>
      <c r="G4" s="7"/>
      <c r="H4" s="8"/>
      <c r="I4" s="29">
        <v>50</v>
      </c>
      <c r="J4" s="9" t="s">
        <v>3</v>
      </c>
    </row>
    <row r="5" spans="1:10" ht="13.5" thickBot="1">
      <c r="A5" s="3"/>
      <c r="B5" s="4" t="s">
        <v>33</v>
      </c>
      <c r="C5" s="6"/>
      <c r="D5" s="6"/>
      <c r="E5" s="6"/>
      <c r="F5" s="6"/>
      <c r="G5" s="7"/>
      <c r="H5" s="8"/>
      <c r="I5" s="27">
        <v>8</v>
      </c>
      <c r="J5" s="9"/>
    </row>
    <row r="6" spans="1:10" ht="13.5" thickBot="1">
      <c r="A6" s="3"/>
      <c r="B6" s="4" t="s">
        <v>166</v>
      </c>
      <c r="C6" s="6"/>
      <c r="D6" s="6"/>
      <c r="E6" s="6"/>
      <c r="F6" s="6"/>
      <c r="G6" s="7"/>
      <c r="H6" s="8"/>
      <c r="I6" s="29">
        <v>50</v>
      </c>
      <c r="J6" s="9" t="s">
        <v>113</v>
      </c>
    </row>
    <row r="7" spans="1:10" ht="13.5" thickBot="1">
      <c r="A7" s="3"/>
      <c r="B7" s="4" t="s">
        <v>26</v>
      </c>
      <c r="C7" s="6"/>
      <c r="D7" s="6"/>
      <c r="E7" s="6"/>
      <c r="F7" s="6"/>
      <c r="G7" s="7"/>
      <c r="H7" s="8"/>
      <c r="I7" s="29">
        <v>342</v>
      </c>
      <c r="J7" s="9" t="s">
        <v>4</v>
      </c>
    </row>
    <row r="8" spans="1:10" ht="16.5" thickBot="1">
      <c r="A8" s="3"/>
      <c r="B8" s="4" t="s">
        <v>23</v>
      </c>
      <c r="C8" s="6"/>
      <c r="D8" s="6"/>
      <c r="E8" s="6"/>
      <c r="F8" s="6"/>
      <c r="G8" s="7"/>
      <c r="H8" s="8"/>
      <c r="I8" s="58">
        <v>0.25</v>
      </c>
      <c r="J8" s="9"/>
    </row>
    <row r="9" spans="1:10" ht="16.5" thickBot="1">
      <c r="A9" s="3"/>
      <c r="B9" s="4" t="s">
        <v>24</v>
      </c>
      <c r="C9" s="6"/>
      <c r="D9" s="6"/>
      <c r="E9" s="6"/>
      <c r="F9" s="6"/>
      <c r="G9" s="7"/>
      <c r="H9" s="8"/>
      <c r="I9" s="29">
        <v>50</v>
      </c>
      <c r="J9" s="9" t="s">
        <v>3</v>
      </c>
    </row>
    <row r="10" spans="1:10" ht="16.5" thickBot="1">
      <c r="A10" s="3"/>
      <c r="B10" s="4" t="s">
        <v>25</v>
      </c>
      <c r="C10" s="6"/>
      <c r="D10" s="6"/>
      <c r="E10" s="6"/>
      <c r="F10" s="6"/>
      <c r="G10" s="7"/>
      <c r="H10" s="8"/>
      <c r="I10" s="29">
        <v>150</v>
      </c>
      <c r="J10" s="9" t="s">
        <v>5</v>
      </c>
    </row>
    <row r="11" spans="1:10" ht="13.5" thickBot="1">
      <c r="A11" s="3"/>
      <c r="B11" s="4" t="s">
        <v>124</v>
      </c>
      <c r="C11" s="6"/>
      <c r="D11" s="6"/>
      <c r="E11" s="6"/>
      <c r="F11" s="6"/>
      <c r="G11" s="7"/>
      <c r="H11" s="8"/>
      <c r="I11" s="29">
        <v>0.6</v>
      </c>
      <c r="J11" s="9"/>
    </row>
    <row r="12" spans="1:10" ht="13.5" thickBot="1">
      <c r="A12" s="3"/>
      <c r="B12" s="4" t="s">
        <v>123</v>
      </c>
      <c r="C12" s="6"/>
      <c r="D12" s="6"/>
      <c r="E12" s="6"/>
      <c r="F12" s="6"/>
      <c r="G12" s="7"/>
      <c r="H12" s="8"/>
      <c r="I12" s="60">
        <f>2*PI()*I4/1000*I10/((I13+1)*I18/10000*I7)</f>
        <v>0.5</v>
      </c>
      <c r="J12" s="9"/>
    </row>
    <row r="13" spans="1:10" ht="16.5" thickBot="1">
      <c r="A13" s="3"/>
      <c r="B13" s="70" t="s">
        <v>121</v>
      </c>
      <c r="C13" s="6"/>
      <c r="D13" s="6"/>
      <c r="E13" s="6"/>
      <c r="F13" s="6"/>
      <c r="G13" s="7"/>
      <c r="H13" s="8"/>
      <c r="I13" s="60">
        <f>I14*I4/POWER(I9,2)-1</f>
        <v>7</v>
      </c>
      <c r="J13" s="9" t="s">
        <v>122</v>
      </c>
    </row>
    <row r="14" spans="1:10" ht="16.5" thickBot="1">
      <c r="A14" s="3"/>
      <c r="B14" s="4" t="s">
        <v>32</v>
      </c>
      <c r="C14" s="6"/>
      <c r="D14" s="6"/>
      <c r="E14" s="6"/>
      <c r="F14" s="6"/>
      <c r="G14" s="7"/>
      <c r="H14" s="8"/>
      <c r="I14" s="87">
        <f>2*I9/I8</f>
        <v>400</v>
      </c>
      <c r="J14" s="9" t="s">
        <v>3</v>
      </c>
    </row>
    <row r="15" spans="1:10" ht="16.5" thickBot="1">
      <c r="A15" s="3"/>
      <c r="B15" s="4" t="s">
        <v>127</v>
      </c>
      <c r="C15" s="6"/>
      <c r="D15" s="6"/>
      <c r="E15" s="6"/>
      <c r="F15" s="6"/>
      <c r="G15" s="7"/>
      <c r="H15" s="8"/>
      <c r="I15" s="60">
        <f>SQRT(4*I18/PI())</f>
        <v>20.942695414584776</v>
      </c>
      <c r="J15" s="9" t="s">
        <v>113</v>
      </c>
    </row>
    <row r="16" spans="1:10" ht="16.5" thickBot="1">
      <c r="A16" s="3"/>
      <c r="B16" s="4" t="s">
        <v>128</v>
      </c>
      <c r="C16" s="6"/>
      <c r="D16" s="6"/>
      <c r="E16" s="6"/>
      <c r="F16" s="6"/>
      <c r="G16" s="7"/>
      <c r="H16" s="8"/>
      <c r="I16" s="60">
        <f>SQRT(4*I19/PI())</f>
        <v>76.97704503143258</v>
      </c>
      <c r="J16" s="9" t="s">
        <v>113</v>
      </c>
    </row>
    <row r="17" spans="1:10" ht="13.5" thickBot="1">
      <c r="A17" s="3"/>
      <c r="B17" s="4" t="s">
        <v>167</v>
      </c>
      <c r="C17" s="6"/>
      <c r="D17" s="6"/>
      <c r="E17" s="6"/>
      <c r="F17" s="6"/>
      <c r="G17" s="7"/>
      <c r="H17" s="8"/>
      <c r="I17" s="59">
        <f>I19/I6</f>
        <v>93.07699381900224</v>
      </c>
      <c r="J17" s="9" t="s">
        <v>113</v>
      </c>
    </row>
    <row r="18" spans="1:10" ht="16.5" thickBot="1">
      <c r="A18" s="3"/>
      <c r="B18" s="4" t="s">
        <v>28</v>
      </c>
      <c r="C18" s="6"/>
      <c r="D18" s="6"/>
      <c r="E18" s="6"/>
      <c r="F18" s="6"/>
      <c r="G18" s="7"/>
      <c r="H18" s="8"/>
      <c r="I18" s="60">
        <f>10000*2*PI()*I9*I8/1000*I10/I7</f>
        <v>344.4728786830913</v>
      </c>
      <c r="J18" s="9" t="s">
        <v>6</v>
      </c>
    </row>
    <row r="19" spans="1:10" ht="16.5" thickBot="1">
      <c r="A19" s="3"/>
      <c r="B19" s="4" t="s">
        <v>29</v>
      </c>
      <c r="C19" s="6"/>
      <c r="D19" s="6"/>
      <c r="E19" s="6"/>
      <c r="F19" s="6"/>
      <c r="G19" s="7"/>
      <c r="H19" s="8"/>
      <c r="I19" s="60">
        <f>10000/(4*I5*PI())*POWER(I7/I4,2)</f>
        <v>4653.849690950112</v>
      </c>
      <c r="J19" s="9" t="s">
        <v>6</v>
      </c>
    </row>
    <row r="20" spans="1:10" ht="13.5" thickBot="1">
      <c r="A20" s="3"/>
      <c r="B20" s="4" t="s">
        <v>20</v>
      </c>
      <c r="C20" s="6"/>
      <c r="D20" s="6"/>
      <c r="E20" s="6"/>
      <c r="F20" s="6"/>
      <c r="G20" s="7"/>
      <c r="H20" s="71"/>
      <c r="I20" s="59">
        <f>LN((+(I16/I15)+(((I16/I15)^2)+(I11^2)-1)^(1/2))/(I11+1))/(2*PI()*I4/I7)*100</f>
        <v>164.6865974087208</v>
      </c>
      <c r="J20" s="9" t="s">
        <v>113</v>
      </c>
    </row>
    <row r="21" ht="12.75">
      <c r="B21" s="25" t="s">
        <v>118</v>
      </c>
    </row>
    <row r="22" ht="12.75">
      <c r="B22" s="25"/>
    </row>
    <row r="23" spans="1:12" ht="12.75">
      <c r="A23" s="88" t="s">
        <v>169</v>
      </c>
      <c r="B23" s="89"/>
      <c r="C23" s="90"/>
      <c r="D23" s="90"/>
      <c r="E23" s="90"/>
      <c r="F23" s="90"/>
      <c r="G23" s="89"/>
      <c r="I23" s="88" t="s">
        <v>168</v>
      </c>
      <c r="J23" s="89"/>
      <c r="K23" s="89"/>
      <c r="L23" s="89"/>
    </row>
    <row r="24" spans="1:12" ht="12.75">
      <c r="A24" s="91"/>
      <c r="B24" s="91" t="s">
        <v>11</v>
      </c>
      <c r="C24" s="91"/>
      <c r="D24" s="91"/>
      <c r="E24" s="92"/>
      <c r="F24" s="92"/>
      <c r="G24" s="91" t="s">
        <v>10</v>
      </c>
      <c r="I24" s="91" t="s">
        <v>11</v>
      </c>
      <c r="J24" s="95"/>
      <c r="K24" s="95"/>
      <c r="L24" s="95"/>
    </row>
    <row r="25" spans="1:12" ht="12.75">
      <c r="A25" s="91" t="s">
        <v>14</v>
      </c>
      <c r="B25" s="91" t="s">
        <v>12</v>
      </c>
      <c r="C25" s="91" t="s">
        <v>15</v>
      </c>
      <c r="D25" s="91" t="s">
        <v>7</v>
      </c>
      <c r="E25" s="91" t="s">
        <v>8</v>
      </c>
      <c r="F25" s="91" t="s">
        <v>9</v>
      </c>
      <c r="G25" s="91" t="s">
        <v>7</v>
      </c>
      <c r="I25" s="91" t="s">
        <v>12</v>
      </c>
      <c r="J25" s="91" t="s">
        <v>7</v>
      </c>
      <c r="K25" s="91" t="s">
        <v>8</v>
      </c>
      <c r="L25" s="91" t="s">
        <v>9</v>
      </c>
    </row>
    <row r="26" spans="1:12" ht="12.75">
      <c r="A26" s="93"/>
      <c r="B26" s="91" t="s">
        <v>129</v>
      </c>
      <c r="C26" s="91" t="s">
        <v>129</v>
      </c>
      <c r="D26" s="91" t="s">
        <v>165</v>
      </c>
      <c r="E26" s="91" t="s">
        <v>129</v>
      </c>
      <c r="F26" s="91" t="s">
        <v>129</v>
      </c>
      <c r="G26" s="94" t="s">
        <v>130</v>
      </c>
      <c r="I26" s="91" t="s">
        <v>129</v>
      </c>
      <c r="J26" s="91" t="s">
        <v>165</v>
      </c>
      <c r="K26" s="91" t="s">
        <v>129</v>
      </c>
      <c r="L26" s="91" t="s">
        <v>129</v>
      </c>
    </row>
    <row r="27" spans="1:12" ht="12.75">
      <c r="A27" s="3">
        <v>0</v>
      </c>
      <c r="B27" s="18">
        <f>$I$20/400*A27</f>
        <v>0</v>
      </c>
      <c r="C27" s="18">
        <f>SQRT(D27/PI())</f>
        <v>10.471347707292388</v>
      </c>
      <c r="D27" s="18">
        <f aca="true" t="shared" si="0" ref="D27:D90">$I$18*POWER(COSH(B27/($I$7*100/(2*PI()*$I$4)))+$I$11*SINH(B27/($I$7*100/(2*PI()*$I$4))),2)</f>
        <v>344.4728786830913</v>
      </c>
      <c r="E27" s="18">
        <f>$I$6</f>
        <v>50</v>
      </c>
      <c r="F27" s="18">
        <f>D27/E27</f>
        <v>6.889457573661827</v>
      </c>
      <c r="G27" s="18">
        <f>E27*F27</f>
        <v>344.4728786830913</v>
      </c>
      <c r="I27" s="18">
        <v>0</v>
      </c>
      <c r="J27" s="18">
        <f aca="true" t="shared" si="1" ref="J27:J90">$I$18*POWER(COSH(I27/($I$7*100/(2*PI()*$I$4)))+$I$11*SINH(I27/($I$7*100/(2*PI()*$I$4))),2)</f>
        <v>344.4728786830913</v>
      </c>
      <c r="K27" s="18">
        <f>$I$6</f>
        <v>50</v>
      </c>
      <c r="L27" s="18">
        <f>J27/K27</f>
        <v>6.889457573661827</v>
      </c>
    </row>
    <row r="28" spans="1:12" ht="12.75">
      <c r="A28" s="3">
        <v>1</v>
      </c>
      <c r="B28" s="18">
        <f aca="true" t="shared" si="2" ref="B28:B91">$I$20/400*A28</f>
        <v>0.41171649352180195</v>
      </c>
      <c r="C28" s="18">
        <f aca="true" t="shared" si="3" ref="C28:C91">SQRT(D28/PI())</f>
        <v>10.495184262772431</v>
      </c>
      <c r="D28" s="18">
        <f t="shared" si="0"/>
        <v>346.0429521373604</v>
      </c>
      <c r="E28" s="18">
        <f aca="true" t="shared" si="4" ref="E28:E91">$I$6</f>
        <v>50</v>
      </c>
      <c r="F28" s="18">
        <f aca="true" t="shared" si="5" ref="F28:F91">D28/E28</f>
        <v>6.920859042747208</v>
      </c>
      <c r="G28" s="18">
        <f aca="true" t="shared" si="6" ref="G28:G91">E28*F28</f>
        <v>346.0429521373604</v>
      </c>
      <c r="I28" s="18">
        <v>0.5</v>
      </c>
      <c r="J28" s="18">
        <f t="shared" si="1"/>
        <v>346.3813733136327</v>
      </c>
      <c r="K28" s="18">
        <f aca="true" t="shared" si="7" ref="K28:K91">$I$6</f>
        <v>50</v>
      </c>
      <c r="L28" s="18">
        <f aca="true" t="shared" si="8" ref="L28:L91">J28/K28</f>
        <v>6.9276274662726545</v>
      </c>
    </row>
    <row r="29" spans="1:12" ht="12.75">
      <c r="A29" s="3">
        <v>2</v>
      </c>
      <c r="B29" s="18">
        <f t="shared" si="2"/>
        <v>0.8234329870436039</v>
      </c>
      <c r="C29" s="18">
        <f t="shared" si="3"/>
        <v>10.519170936902228</v>
      </c>
      <c r="D29" s="18">
        <f t="shared" si="0"/>
        <v>347.62651743677856</v>
      </c>
      <c r="E29" s="18">
        <f t="shared" si="4"/>
        <v>50</v>
      </c>
      <c r="F29" s="18">
        <f t="shared" si="5"/>
        <v>6.952530348735571</v>
      </c>
      <c r="G29" s="18">
        <f t="shared" si="6"/>
        <v>347.62651743677856</v>
      </c>
      <c r="I29" s="18">
        <v>1</v>
      </c>
      <c r="J29" s="18">
        <f t="shared" si="1"/>
        <v>348.3097947933154</v>
      </c>
      <c r="K29" s="18">
        <f t="shared" si="7"/>
        <v>50</v>
      </c>
      <c r="L29" s="18">
        <f t="shared" si="8"/>
        <v>6.966195895866308</v>
      </c>
    </row>
    <row r="30" spans="1:12" ht="12.75">
      <c r="A30" s="3">
        <v>3</v>
      </c>
      <c r="B30" s="18">
        <f t="shared" si="2"/>
        <v>1.235149480565406</v>
      </c>
      <c r="C30" s="18">
        <f t="shared" si="3"/>
        <v>10.54330807277696</v>
      </c>
      <c r="D30" s="18">
        <f t="shared" si="0"/>
        <v>349.2236651842467</v>
      </c>
      <c r="E30" s="18">
        <f t="shared" si="4"/>
        <v>50</v>
      </c>
      <c r="F30" s="18">
        <f t="shared" si="5"/>
        <v>6.9844733036849345</v>
      </c>
      <c r="G30" s="18">
        <f t="shared" si="6"/>
        <v>349.2236651842467</v>
      </c>
      <c r="I30" s="18">
        <v>1.5</v>
      </c>
      <c r="J30" s="18">
        <f t="shared" si="1"/>
        <v>350.2583058464902</v>
      </c>
      <c r="K30" s="18">
        <f t="shared" si="7"/>
        <v>50</v>
      </c>
      <c r="L30" s="18">
        <f t="shared" si="8"/>
        <v>7.005166116929804</v>
      </c>
    </row>
    <row r="31" spans="1:12" ht="12.75">
      <c r="A31" s="3">
        <v>4</v>
      </c>
      <c r="B31" s="18">
        <f t="shared" si="2"/>
        <v>1.6468659740872078</v>
      </c>
      <c r="C31" s="18">
        <f t="shared" si="3"/>
        <v>10.567596015643943</v>
      </c>
      <c r="D31" s="18">
        <f t="shared" si="0"/>
        <v>350.83448675977854</v>
      </c>
      <c r="E31" s="18">
        <f t="shared" si="4"/>
        <v>50</v>
      </c>
      <c r="F31" s="18">
        <f t="shared" si="5"/>
        <v>7.016689735195571</v>
      </c>
      <c r="G31" s="18">
        <f t="shared" si="6"/>
        <v>350.83448675977854</v>
      </c>
      <c r="I31" s="18">
        <v>2</v>
      </c>
      <c r="J31" s="18">
        <f t="shared" si="1"/>
        <v>352.2270708927095</v>
      </c>
      <c r="K31" s="18">
        <f t="shared" si="7"/>
        <v>50</v>
      </c>
      <c r="L31" s="18">
        <f t="shared" si="8"/>
        <v>7.04454141785419</v>
      </c>
    </row>
    <row r="32" spans="1:12" ht="12.75">
      <c r="A32" s="3">
        <v>5</v>
      </c>
      <c r="B32" s="18">
        <f t="shared" si="2"/>
        <v>2.0585824676090096</v>
      </c>
      <c r="C32" s="18">
        <f t="shared" si="3"/>
        <v>10.592035112907585</v>
      </c>
      <c r="D32" s="18">
        <f t="shared" si="0"/>
        <v>352.4590743257295</v>
      </c>
      <c r="E32" s="18">
        <f t="shared" si="4"/>
        <v>50</v>
      </c>
      <c r="F32" s="18">
        <f t="shared" si="5"/>
        <v>7.049181486514589</v>
      </c>
      <c r="G32" s="18">
        <f t="shared" si="6"/>
        <v>352.4590743257295</v>
      </c>
      <c r="I32" s="18">
        <v>2.5</v>
      </c>
      <c r="J32" s="18">
        <f t="shared" si="1"/>
        <v>354.2162560606005</v>
      </c>
      <c r="K32" s="18">
        <f t="shared" si="7"/>
        <v>50</v>
      </c>
      <c r="L32" s="18">
        <f t="shared" si="8"/>
        <v>7.084325121212009</v>
      </c>
    </row>
    <row r="33" spans="1:12" ht="12.75">
      <c r="A33" s="3">
        <v>6</v>
      </c>
      <c r="B33" s="18">
        <f t="shared" si="2"/>
        <v>2.470298961130812</v>
      </c>
      <c r="C33" s="18">
        <f t="shared" si="3"/>
        <v>10.616625714134324</v>
      </c>
      <c r="D33" s="18">
        <f t="shared" si="0"/>
        <v>354.0975208320684</v>
      </c>
      <c r="E33" s="18">
        <f t="shared" si="4"/>
        <v>50</v>
      </c>
      <c r="F33" s="18">
        <f t="shared" si="5"/>
        <v>7.0819504166413685</v>
      </c>
      <c r="G33" s="18">
        <f t="shared" si="6"/>
        <v>354.0975208320684</v>
      </c>
      <c r="I33" s="18">
        <v>3</v>
      </c>
      <c r="J33" s="18">
        <f t="shared" si="1"/>
        <v>356.2260292018846</v>
      </c>
      <c r="K33" s="18">
        <f t="shared" si="7"/>
        <v>50</v>
      </c>
      <c r="L33" s="18">
        <f t="shared" si="8"/>
        <v>7.124520584037692</v>
      </c>
    </row>
    <row r="34" spans="1:12" ht="12.75">
      <c r="A34" s="3">
        <v>7</v>
      </c>
      <c r="B34" s="18">
        <f t="shared" si="2"/>
        <v>2.8820154546526138</v>
      </c>
      <c r="C34" s="18">
        <f t="shared" si="3"/>
        <v>10.641368171057662</v>
      </c>
      <c r="D34" s="18">
        <f t="shared" si="0"/>
        <v>355.7499200216973</v>
      </c>
      <c r="E34" s="18">
        <f t="shared" si="4"/>
        <v>50</v>
      </c>
      <c r="F34" s="18">
        <f t="shared" si="5"/>
        <v>7.1149984004339455</v>
      </c>
      <c r="G34" s="18">
        <f t="shared" si="6"/>
        <v>355.7499200216973</v>
      </c>
      <c r="I34" s="18">
        <v>3.5</v>
      </c>
      <c r="J34" s="18">
        <f t="shared" si="1"/>
        <v>358.25655990554117</v>
      </c>
      <c r="K34" s="18">
        <f t="shared" si="7"/>
        <v>50</v>
      </c>
      <c r="L34" s="18">
        <f t="shared" si="8"/>
        <v>7.165131198110823</v>
      </c>
    </row>
    <row r="35" spans="1:12" ht="12.75">
      <c r="A35" s="3">
        <v>8</v>
      </c>
      <c r="B35" s="18">
        <f t="shared" si="2"/>
        <v>3.2937319481744156</v>
      </c>
      <c r="C35" s="18">
        <f t="shared" si="3"/>
        <v>10.666262837583176</v>
      </c>
      <c r="D35" s="18">
        <f t="shared" si="0"/>
        <v>357.41636643581376</v>
      </c>
      <c r="E35" s="18">
        <f t="shared" si="4"/>
        <v>50</v>
      </c>
      <c r="F35" s="18">
        <f t="shared" si="5"/>
        <v>7.148327328716275</v>
      </c>
      <c r="G35" s="18">
        <f t="shared" si="6"/>
        <v>357.41636643581376</v>
      </c>
      <c r="I35" s="18">
        <v>4</v>
      </c>
      <c r="J35" s="18">
        <f t="shared" si="1"/>
        <v>360.30801951211623</v>
      </c>
      <c r="K35" s="18">
        <f t="shared" si="7"/>
        <v>50</v>
      </c>
      <c r="L35" s="18">
        <f t="shared" si="8"/>
        <v>7.206160390242324</v>
      </c>
    </row>
    <row r="36" spans="1:12" ht="12.75">
      <c r="A36" s="3">
        <v>9</v>
      </c>
      <c r="B36" s="18">
        <f t="shared" si="2"/>
        <v>3.7054484416962175</v>
      </c>
      <c r="C36" s="18">
        <f t="shared" si="3"/>
        <v>10.691310069793577</v>
      </c>
      <c r="D36" s="18">
        <f t="shared" si="0"/>
        <v>359.0969554193201</v>
      </c>
      <c r="E36" s="18">
        <f t="shared" si="4"/>
        <v>50</v>
      </c>
      <c r="F36" s="18">
        <f t="shared" si="5"/>
        <v>7.181939108386403</v>
      </c>
      <c r="G36" s="18">
        <f t="shared" si="6"/>
        <v>359.0969554193201</v>
      </c>
      <c r="I36" s="18">
        <v>4.5</v>
      </c>
      <c r="J36" s="18">
        <f t="shared" si="1"/>
        <v>362.3805811281824</v>
      </c>
      <c r="K36" s="18">
        <f t="shared" si="7"/>
        <v>50</v>
      </c>
      <c r="L36" s="18">
        <f t="shared" si="8"/>
        <v>7.247611622563649</v>
      </c>
    </row>
    <row r="37" spans="1:12" ht="12.75">
      <c r="A37" s="3">
        <v>10</v>
      </c>
      <c r="B37" s="18">
        <f t="shared" si="2"/>
        <v>4.117164935218019</v>
      </c>
      <c r="C37" s="18">
        <f t="shared" si="3"/>
        <v>10.71651022595382</v>
      </c>
      <c r="D37" s="18">
        <f t="shared" si="0"/>
        <v>360.7917831262792</v>
      </c>
      <c r="E37" s="18">
        <f t="shared" si="4"/>
        <v>50</v>
      </c>
      <c r="F37" s="18">
        <f t="shared" si="5"/>
        <v>7.215835662525584</v>
      </c>
      <c r="G37" s="18">
        <f t="shared" si="6"/>
        <v>360.7917831262792</v>
      </c>
      <c r="I37" s="18">
        <v>5</v>
      </c>
      <c r="J37" s="18">
        <f t="shared" si="1"/>
        <v>364.47441964094503</v>
      </c>
      <c r="K37" s="18">
        <f t="shared" si="7"/>
        <v>50</v>
      </c>
      <c r="L37" s="18">
        <f t="shared" si="8"/>
        <v>7.2894883928189005</v>
      </c>
    </row>
    <row r="38" spans="1:12" ht="12.75">
      <c r="A38" s="3">
        <v>11</v>
      </c>
      <c r="B38" s="18">
        <f t="shared" si="2"/>
        <v>4.528881428739822</v>
      </c>
      <c r="C38" s="18">
        <f t="shared" si="3"/>
        <v>10.741863666516215</v>
      </c>
      <c r="D38" s="18">
        <f t="shared" si="0"/>
        <v>362.5009465254148</v>
      </c>
      <c r="E38" s="18">
        <f t="shared" si="4"/>
        <v>50</v>
      </c>
      <c r="F38" s="18">
        <f t="shared" si="5"/>
        <v>7.250018930508296</v>
      </c>
      <c r="G38" s="18">
        <f t="shared" si="6"/>
        <v>362.5009465254148</v>
      </c>
      <c r="I38" s="18">
        <v>5.5</v>
      </c>
      <c r="J38" s="18">
        <f t="shared" si="1"/>
        <v>366.5897117329997</v>
      </c>
      <c r="K38" s="18">
        <f t="shared" si="7"/>
        <v>50</v>
      </c>
      <c r="L38" s="18">
        <f t="shared" si="8"/>
        <v>7.331794234659994</v>
      </c>
    </row>
    <row r="39" spans="1:12" ht="12.75">
      <c r="A39" s="3">
        <v>12</v>
      </c>
      <c r="B39" s="18">
        <f t="shared" si="2"/>
        <v>4.940597922261624</v>
      </c>
      <c r="C39" s="18">
        <f t="shared" si="3"/>
        <v>10.76737075412559</v>
      </c>
      <c r="D39" s="18">
        <f t="shared" si="0"/>
        <v>364.224543405661</v>
      </c>
      <c r="E39" s="18">
        <f t="shared" si="4"/>
        <v>50</v>
      </c>
      <c r="F39" s="18">
        <f t="shared" si="5"/>
        <v>7.28449086811322</v>
      </c>
      <c r="G39" s="18">
        <f t="shared" si="6"/>
        <v>364.224543405661</v>
      </c>
      <c r="I39" s="18">
        <v>6</v>
      </c>
      <c r="J39" s="18">
        <f t="shared" si="1"/>
        <v>368.72663589724124</v>
      </c>
      <c r="K39" s="18">
        <f t="shared" si="7"/>
        <v>50</v>
      </c>
      <c r="L39" s="18">
        <f t="shared" si="8"/>
        <v>7.374532717944825</v>
      </c>
    </row>
    <row r="40" spans="1:12" ht="12.75">
      <c r="A40" s="3">
        <v>13</v>
      </c>
      <c r="B40" s="18">
        <f t="shared" si="2"/>
        <v>5.352314415783425</v>
      </c>
      <c r="C40" s="18">
        <f t="shared" si="3"/>
        <v>10.793031853624466</v>
      </c>
      <c r="D40" s="18">
        <f t="shared" si="0"/>
        <v>365.9626723817553</v>
      </c>
      <c r="E40" s="18">
        <f t="shared" si="4"/>
        <v>50</v>
      </c>
      <c r="F40" s="18">
        <f t="shared" si="5"/>
        <v>7.319253447635106</v>
      </c>
      <c r="G40" s="18">
        <f t="shared" si="6"/>
        <v>365.9626723817553</v>
      </c>
      <c r="I40" s="18">
        <v>6.5</v>
      </c>
      <c r="J40" s="18">
        <f t="shared" si="1"/>
        <v>370.88537245192504</v>
      </c>
      <c r="K40" s="18">
        <f t="shared" si="7"/>
        <v>50</v>
      </c>
      <c r="L40" s="18">
        <f t="shared" si="8"/>
        <v>7.417707449038501</v>
      </c>
    </row>
    <row r="41" spans="1:12" ht="12.75">
      <c r="A41" s="3">
        <v>14</v>
      </c>
      <c r="B41" s="18">
        <f t="shared" si="2"/>
        <v>5.7640309093052275</v>
      </c>
      <c r="C41" s="18">
        <f t="shared" si="3"/>
        <v>10.818847332058295</v>
      </c>
      <c r="D41" s="18">
        <f t="shared" si="0"/>
        <v>367.7154328998824</v>
      </c>
      <c r="E41" s="18">
        <f t="shared" si="4"/>
        <v>50</v>
      </c>
      <c r="F41" s="18">
        <f t="shared" si="5"/>
        <v>7.354308657997648</v>
      </c>
      <c r="G41" s="18">
        <f t="shared" si="6"/>
        <v>367.7154328998824</v>
      </c>
      <c r="I41" s="18">
        <v>7</v>
      </c>
      <c r="J41" s="18">
        <f t="shared" si="1"/>
        <v>373.06610355588344</v>
      </c>
      <c r="K41" s="18">
        <f t="shared" si="7"/>
        <v>50</v>
      </c>
      <c r="L41" s="18">
        <f t="shared" si="8"/>
        <v>7.461322071117669</v>
      </c>
    </row>
    <row r="42" spans="1:12" ht="12.75">
      <c r="A42" s="3">
        <v>15</v>
      </c>
      <c r="B42" s="18">
        <f t="shared" si="2"/>
        <v>6.175747402827029</v>
      </c>
      <c r="C42" s="18">
        <f t="shared" si="3"/>
        <v>10.844817558680695</v>
      </c>
      <c r="D42" s="18">
        <f t="shared" si="0"/>
        <v>369.48292524336364</v>
      </c>
      <c r="E42" s="18">
        <f t="shared" si="4"/>
        <v>50</v>
      </c>
      <c r="F42" s="18">
        <f t="shared" si="5"/>
        <v>7.389658504867273</v>
      </c>
      <c r="G42" s="18">
        <f t="shared" si="6"/>
        <v>369.48292524336364</v>
      </c>
      <c r="I42" s="18">
        <v>7.5</v>
      </c>
      <c r="J42" s="18">
        <f t="shared" si="1"/>
        <v>375.26901322389523</v>
      </c>
      <c r="K42" s="18">
        <f t="shared" si="7"/>
        <v>50</v>
      </c>
      <c r="L42" s="18">
        <f t="shared" si="8"/>
        <v>7.505380264477904</v>
      </c>
    </row>
    <row r="43" spans="1:12" ht="12.75">
      <c r="A43" s="3">
        <v>16</v>
      </c>
      <c r="B43" s="18">
        <f t="shared" si="2"/>
        <v>6.587463896348831</v>
      </c>
      <c r="C43" s="18">
        <f t="shared" si="3"/>
        <v>10.870942904958737</v>
      </c>
      <c r="D43" s="18">
        <f t="shared" si="0"/>
        <v>371.26525053839396</v>
      </c>
      <c r="E43" s="18">
        <f t="shared" si="4"/>
        <v>50</v>
      </c>
      <c r="F43" s="18">
        <f t="shared" si="5"/>
        <v>7.425305010767879</v>
      </c>
      <c r="G43" s="18">
        <f t="shared" si="6"/>
        <v>371.26525053839396</v>
      </c>
      <c r="I43" s="18">
        <v>8</v>
      </c>
      <c r="J43" s="18">
        <f t="shared" si="1"/>
        <v>377.49428734221505</v>
      </c>
      <c r="K43" s="18">
        <f t="shared" si="7"/>
        <v>50</v>
      </c>
      <c r="L43" s="18">
        <f t="shared" si="8"/>
        <v>7.549885746844301</v>
      </c>
    </row>
    <row r="44" spans="1:12" ht="12.75">
      <c r="A44" s="3">
        <v>17</v>
      </c>
      <c r="B44" s="18">
        <f t="shared" si="2"/>
        <v>6.9991803898706335</v>
      </c>
      <c r="C44" s="18">
        <f t="shared" si="3"/>
        <v>10.897223744578257</v>
      </c>
      <c r="D44" s="18">
        <f t="shared" si="0"/>
        <v>373.06251075982846</v>
      </c>
      <c r="E44" s="18">
        <f t="shared" si="4"/>
        <v>50</v>
      </c>
      <c r="F44" s="18">
        <f t="shared" si="5"/>
        <v>7.461250215196569</v>
      </c>
      <c r="G44" s="18">
        <f t="shared" si="6"/>
        <v>373.06251075982846</v>
      </c>
      <c r="I44" s="18">
        <v>8.5</v>
      </c>
      <c r="J44" s="18">
        <f t="shared" si="1"/>
        <v>379.74211368425733</v>
      </c>
      <c r="K44" s="18">
        <f t="shared" si="7"/>
        <v>50</v>
      </c>
      <c r="L44" s="18">
        <f t="shared" si="8"/>
        <v>7.594842273685146</v>
      </c>
    </row>
    <row r="45" spans="1:12" ht="12.75">
      <c r="A45" s="3">
        <v>18</v>
      </c>
      <c r="B45" s="18">
        <f t="shared" si="2"/>
        <v>7.410896883392435</v>
      </c>
      <c r="C45" s="18">
        <f t="shared" si="3"/>
        <v>10.923660453449202</v>
      </c>
      <c r="D45" s="18">
        <f t="shared" si="0"/>
        <v>374.87480873701645</v>
      </c>
      <c r="E45" s="18">
        <f t="shared" si="4"/>
        <v>50</v>
      </c>
      <c r="F45" s="18">
        <f t="shared" si="5"/>
        <v>7.497496174740329</v>
      </c>
      <c r="G45" s="18">
        <f t="shared" si="6"/>
        <v>374.87480873701645</v>
      </c>
      <c r="I45" s="18">
        <v>9</v>
      </c>
      <c r="J45" s="18">
        <f t="shared" si="1"/>
        <v>382.01268192644204</v>
      </c>
      <c r="K45" s="18">
        <f t="shared" si="7"/>
        <v>50</v>
      </c>
      <c r="L45" s="18">
        <f t="shared" si="8"/>
        <v>7.640253638528841</v>
      </c>
    </row>
    <row r="46" spans="1:12" ht="12.75">
      <c r="A46" s="3">
        <v>19</v>
      </c>
      <c r="B46" s="18">
        <f t="shared" si="2"/>
        <v>7.822613376914237</v>
      </c>
      <c r="C46" s="18">
        <f t="shared" si="3"/>
        <v>10.950253409711006</v>
      </c>
      <c r="D46" s="18">
        <f t="shared" si="0"/>
        <v>376.7022481596853</v>
      </c>
      <c r="E46" s="18">
        <f t="shared" si="4"/>
        <v>50</v>
      </c>
      <c r="F46" s="18">
        <f t="shared" si="5"/>
        <v>7.534044963193707</v>
      </c>
      <c r="G46" s="18">
        <f t="shared" si="6"/>
        <v>376.7022481596853</v>
      </c>
      <c r="I46" s="18">
        <v>9.5</v>
      </c>
      <c r="J46" s="18">
        <f t="shared" si="1"/>
        <v>384.306183664199</v>
      </c>
      <c r="K46" s="18">
        <f t="shared" si="7"/>
        <v>50</v>
      </c>
      <c r="L46" s="18">
        <f t="shared" si="8"/>
        <v>7.68612367328398</v>
      </c>
    </row>
    <row r="47" spans="1:12" ht="12.75">
      <c r="A47" s="3">
        <v>20</v>
      </c>
      <c r="B47" s="18">
        <f t="shared" si="2"/>
        <v>8.234329870436039</v>
      </c>
      <c r="C47" s="18">
        <f t="shared" si="3"/>
        <v>10.977002993737997</v>
      </c>
      <c r="D47" s="18">
        <f t="shared" si="0"/>
        <v>378.54493358387214</v>
      </c>
      <c r="E47" s="18">
        <f t="shared" si="4"/>
        <v>50</v>
      </c>
      <c r="F47" s="18">
        <f t="shared" si="5"/>
        <v>7.570898671677443</v>
      </c>
      <c r="G47" s="18">
        <f t="shared" si="6"/>
        <v>378.54493358387214</v>
      </c>
      <c r="I47" s="18">
        <v>10</v>
      </c>
      <c r="J47" s="18">
        <f t="shared" si="1"/>
        <v>386.6228124281364</v>
      </c>
      <c r="K47" s="18">
        <f t="shared" si="7"/>
        <v>50</v>
      </c>
      <c r="L47" s="18">
        <f t="shared" si="8"/>
        <v>7.732456248562728</v>
      </c>
    </row>
    <row r="48" spans="1:12" ht="12.75">
      <c r="A48" s="3">
        <v>21</v>
      </c>
      <c r="B48" s="18">
        <f t="shared" si="2"/>
        <v>8.646046363957842</v>
      </c>
      <c r="C48" s="18">
        <f t="shared" si="3"/>
        <v>11.003909588144843</v>
      </c>
      <c r="D48" s="18">
        <f t="shared" si="0"/>
        <v>380.4029704379069</v>
      </c>
      <c r="E48" s="18">
        <f t="shared" si="4"/>
        <v>50</v>
      </c>
      <c r="F48" s="18">
        <f t="shared" si="5"/>
        <v>7.608059408758138</v>
      </c>
      <c r="G48" s="18">
        <f t="shared" si="6"/>
        <v>380.4029704379069</v>
      </c>
      <c r="I48" s="18">
        <v>10.5</v>
      </c>
      <c r="J48" s="18">
        <f t="shared" si="1"/>
        <v>388.96276370037</v>
      </c>
      <c r="K48" s="18">
        <f t="shared" si="7"/>
        <v>50</v>
      </c>
      <c r="L48" s="18">
        <f t="shared" si="8"/>
        <v>7.7792552740074</v>
      </c>
    </row>
    <row r="49" spans="1:12" ht="12.75">
      <c r="A49" s="3">
        <v>22</v>
      </c>
      <c r="B49" s="18">
        <f t="shared" si="2"/>
        <v>9.057762857479643</v>
      </c>
      <c r="C49" s="18">
        <f t="shared" si="3"/>
        <v>11.030973577792027</v>
      </c>
      <c r="D49" s="18">
        <f t="shared" si="0"/>
        <v>382.2764650284439</v>
      </c>
      <c r="E49" s="18">
        <f t="shared" si="4"/>
        <v>50</v>
      </c>
      <c r="F49" s="18">
        <f t="shared" si="5"/>
        <v>7.645529300568878</v>
      </c>
      <c r="G49" s="18">
        <f t="shared" si="6"/>
        <v>382.2764650284439</v>
      </c>
      <c r="I49" s="18">
        <v>11</v>
      </c>
      <c r="J49" s="18">
        <f t="shared" si="1"/>
        <v>391.3262349310192</v>
      </c>
      <c r="K49" s="18">
        <f t="shared" si="7"/>
        <v>50</v>
      </c>
      <c r="L49" s="18">
        <f t="shared" si="8"/>
        <v>7.826524698620384</v>
      </c>
    </row>
    <row r="50" spans="1:12" ht="12.75">
      <c r="A50" s="3">
        <v>23</v>
      </c>
      <c r="B50" s="18">
        <f t="shared" si="2"/>
        <v>9.469479351001445</v>
      </c>
      <c r="C50" s="18">
        <f t="shared" si="3"/>
        <v>11.058195349791335</v>
      </c>
      <c r="D50" s="18">
        <f t="shared" si="0"/>
        <v>384.1655245465441</v>
      </c>
      <c r="E50" s="18">
        <f t="shared" si="4"/>
        <v>50</v>
      </c>
      <c r="F50" s="18">
        <f t="shared" si="5"/>
        <v>7.683310490930881</v>
      </c>
      <c r="G50" s="18">
        <f t="shared" si="6"/>
        <v>384.1655245465441</v>
      </c>
      <c r="I50" s="18">
        <v>11.5</v>
      </c>
      <c r="J50" s="18">
        <f t="shared" si="1"/>
        <v>393.71342555486865</v>
      </c>
      <c r="K50" s="18">
        <f t="shared" si="7"/>
        <v>50</v>
      </c>
      <c r="L50" s="18">
        <f t="shared" si="8"/>
        <v>7.874268511097373</v>
      </c>
    </row>
    <row r="51" spans="1:12" ht="12.75">
      <c r="A51" s="3">
        <v>24</v>
      </c>
      <c r="B51" s="18">
        <f t="shared" si="2"/>
        <v>9.881195844523248</v>
      </c>
      <c r="C51" s="18">
        <f t="shared" si="3"/>
        <v>11.08557529351141</v>
      </c>
      <c r="D51" s="18">
        <f t="shared" si="0"/>
        <v>386.0702570738078</v>
      </c>
      <c r="E51" s="18">
        <f t="shared" si="4"/>
        <v>50</v>
      </c>
      <c r="F51" s="18">
        <f t="shared" si="5"/>
        <v>7.721405141476156</v>
      </c>
      <c r="G51" s="18">
        <f t="shared" si="6"/>
        <v>386.0702570738078</v>
      </c>
      <c r="I51" s="18">
        <v>12</v>
      </c>
      <c r="J51" s="18">
        <f t="shared" si="1"/>
        <v>396.12453700819526</v>
      </c>
      <c r="K51" s="18">
        <f t="shared" si="7"/>
        <v>50</v>
      </c>
      <c r="L51" s="18">
        <f t="shared" si="8"/>
        <v>7.922490740163905</v>
      </c>
    </row>
    <row r="52" spans="1:12" ht="12.75">
      <c r="A52" s="3">
        <v>25</v>
      </c>
      <c r="B52" s="18">
        <f t="shared" si="2"/>
        <v>10.29291233804505</v>
      </c>
      <c r="C52" s="18">
        <f t="shared" si="3"/>
        <v>11.113113800583319</v>
      </c>
      <c r="D52" s="18">
        <f t="shared" si="0"/>
        <v>387.99077158855926</v>
      </c>
      <c r="E52" s="18">
        <f t="shared" si="4"/>
        <v>50</v>
      </c>
      <c r="F52" s="18">
        <f t="shared" si="5"/>
        <v>7.759815431771185</v>
      </c>
      <c r="G52" s="18">
        <f t="shared" si="6"/>
        <v>387.99077158855926</v>
      </c>
      <c r="I52" s="18">
        <v>12.5</v>
      </c>
      <c r="J52" s="18">
        <f t="shared" si="1"/>
        <v>398.55977274576793</v>
      </c>
      <c r="K52" s="18">
        <f t="shared" si="7"/>
        <v>50</v>
      </c>
      <c r="L52" s="18">
        <f t="shared" si="8"/>
        <v>7.9711954549153585</v>
      </c>
    </row>
    <row r="53" spans="1:12" ht="12.75">
      <c r="A53" s="3">
        <v>26</v>
      </c>
      <c r="B53" s="18">
        <f t="shared" si="2"/>
        <v>10.70462883156685</v>
      </c>
      <c r="C53" s="18">
        <f t="shared" si="3"/>
        <v>11.140811264906148</v>
      </c>
      <c r="D53" s="18">
        <f t="shared" si="0"/>
        <v>389.9271779720808</v>
      </c>
      <c r="E53" s="18">
        <f t="shared" si="4"/>
        <v>50</v>
      </c>
      <c r="F53" s="18">
        <f t="shared" si="5"/>
        <v>7.798543559441616</v>
      </c>
      <c r="G53" s="18">
        <f t="shared" si="6"/>
        <v>389.9271779720808</v>
      </c>
      <c r="I53" s="18">
        <v>13</v>
      </c>
      <c r="J53" s="18">
        <f t="shared" si="1"/>
        <v>401.0193382580139</v>
      </c>
      <c r="K53" s="18">
        <f t="shared" si="7"/>
        <v>50</v>
      </c>
      <c r="L53" s="18">
        <f t="shared" si="8"/>
        <v>8.020386765160277</v>
      </c>
    </row>
    <row r="54" spans="1:12" ht="12.75">
      <c r="A54" s="3">
        <v>27</v>
      </c>
      <c r="B54" s="18">
        <f t="shared" si="2"/>
        <v>11.116345325088652</v>
      </c>
      <c r="C54" s="18">
        <f t="shared" si="3"/>
        <v>11.168668082652639</v>
      </c>
      <c r="D54" s="18">
        <f t="shared" si="0"/>
        <v>391.8795870149001</v>
      </c>
      <c r="E54" s="18">
        <f t="shared" si="4"/>
        <v>50</v>
      </c>
      <c r="F54" s="18">
        <f t="shared" si="5"/>
        <v>7.837591740298002</v>
      </c>
      <c r="G54" s="18">
        <f t="shared" si="6"/>
        <v>391.8795870149001</v>
      </c>
      <c r="I54" s="18">
        <v>13.5</v>
      </c>
      <c r="J54" s="18">
        <f t="shared" si="1"/>
        <v>403.5034410883595</v>
      </c>
      <c r="K54" s="18">
        <f t="shared" si="7"/>
        <v>50</v>
      </c>
      <c r="L54" s="18">
        <f t="shared" si="8"/>
        <v>8.07006882176719</v>
      </c>
    </row>
    <row r="55" spans="1:12" ht="12.75">
      <c r="A55" s="3">
        <v>28</v>
      </c>
      <c r="B55" s="18">
        <f t="shared" si="2"/>
        <v>11.528061818610455</v>
      </c>
      <c r="C55" s="18">
        <f t="shared" si="3"/>
        <v>11.196684652274861</v>
      </c>
      <c r="D55" s="18">
        <f t="shared" si="0"/>
        <v>393.84811042312964</v>
      </c>
      <c r="E55" s="18">
        <f t="shared" si="4"/>
        <v>50</v>
      </c>
      <c r="F55" s="18">
        <f t="shared" si="5"/>
        <v>7.876962208462593</v>
      </c>
      <c r="G55" s="18">
        <f t="shared" si="6"/>
        <v>393.84811042312964</v>
      </c>
      <c r="I55" s="18">
        <v>14</v>
      </c>
      <c r="J55" s="18">
        <f t="shared" si="1"/>
        <v>406.01229085074254</v>
      </c>
      <c r="K55" s="18">
        <f t="shared" si="7"/>
        <v>50</v>
      </c>
      <c r="L55" s="18">
        <f t="shared" si="8"/>
        <v>8.120245817014851</v>
      </c>
    </row>
    <row r="56" spans="1:12" ht="12.75">
      <c r="A56" s="3">
        <v>29</v>
      </c>
      <c r="B56" s="18">
        <f t="shared" si="2"/>
        <v>11.939778312132256</v>
      </c>
      <c r="C56" s="18">
        <f t="shared" si="3"/>
        <v>11.224861374509903</v>
      </c>
      <c r="D56" s="18">
        <f t="shared" si="0"/>
        <v>395.83286082485654</v>
      </c>
      <c r="E56" s="18">
        <f t="shared" si="4"/>
        <v>50</v>
      </c>
      <c r="F56" s="18">
        <f t="shared" si="5"/>
        <v>7.916657216497131</v>
      </c>
      <c r="G56" s="18">
        <f t="shared" si="6"/>
        <v>395.83286082485654</v>
      </c>
      <c r="I56" s="18">
        <v>14.5</v>
      </c>
      <c r="J56" s="18">
        <f t="shared" si="1"/>
        <v>408.54609924730045</v>
      </c>
      <c r="K56" s="18">
        <f t="shared" si="7"/>
        <v>50</v>
      </c>
      <c r="L56" s="18">
        <f t="shared" si="8"/>
        <v>8.170921984946009</v>
      </c>
    </row>
    <row r="57" spans="1:12" ht="12.75">
      <c r="A57" s="3">
        <v>30</v>
      </c>
      <c r="B57" s="18">
        <f t="shared" si="2"/>
        <v>12.351494805654058</v>
      </c>
      <c r="C57" s="18">
        <f t="shared" si="3"/>
        <v>11.25319865238561</v>
      </c>
      <c r="D57" s="18">
        <f t="shared" si="0"/>
        <v>397.83395177658764</v>
      </c>
      <c r="E57" s="18">
        <f t="shared" si="4"/>
        <v>50</v>
      </c>
      <c r="F57" s="18">
        <f t="shared" si="5"/>
        <v>7.956679035531753</v>
      </c>
      <c r="G57" s="18">
        <f t="shared" si="6"/>
        <v>397.83395177658764</v>
      </c>
      <c r="I57" s="18">
        <v>15</v>
      </c>
      <c r="J57" s="18">
        <f t="shared" si="1"/>
        <v>411.105080086233</v>
      </c>
      <c r="K57" s="18">
        <f t="shared" si="7"/>
        <v>50</v>
      </c>
      <c r="L57" s="18">
        <f t="shared" si="8"/>
        <v>8.22210160172466</v>
      </c>
    </row>
    <row r="58" spans="1:12" ht="12.75">
      <c r="A58" s="3">
        <v>31</v>
      </c>
      <c r="B58" s="18">
        <f t="shared" si="2"/>
        <v>12.763211299175861</v>
      </c>
      <c r="C58" s="18">
        <f t="shared" si="3"/>
        <v>11.28169689122635</v>
      </c>
      <c r="D58" s="18">
        <f t="shared" si="0"/>
        <v>399.85149776974663</v>
      </c>
      <c r="E58" s="18">
        <f t="shared" si="4"/>
        <v>50</v>
      </c>
      <c r="F58" s="18">
        <f t="shared" si="5"/>
        <v>7.997029955394932</v>
      </c>
      <c r="G58" s="18">
        <f t="shared" si="6"/>
        <v>399.85149776974663</v>
      </c>
      <c r="I58" s="18">
        <v>15.5</v>
      </c>
      <c r="J58" s="18">
        <f t="shared" si="1"/>
        <v>413.689449299846</v>
      </c>
      <c r="K58" s="18">
        <f t="shared" si="7"/>
        <v>50</v>
      </c>
      <c r="L58" s="18">
        <f t="shared" si="8"/>
        <v>8.27378898599692</v>
      </c>
    </row>
    <row r="59" spans="1:12" ht="12.75">
      <c r="A59" s="3">
        <v>32</v>
      </c>
      <c r="B59" s="18">
        <f t="shared" si="2"/>
        <v>13.174927792697662</v>
      </c>
      <c r="C59" s="18">
        <f t="shared" si="3"/>
        <v>11.310356498658798</v>
      </c>
      <c r="D59" s="18">
        <f t="shared" si="0"/>
        <v>401.8856142372232</v>
      </c>
      <c r="E59" s="18">
        <f t="shared" si="4"/>
        <v>50</v>
      </c>
      <c r="F59" s="18">
        <f t="shared" si="5"/>
        <v>8.037712284744464</v>
      </c>
      <c r="G59" s="18">
        <f t="shared" si="6"/>
        <v>401.8856142372232</v>
      </c>
      <c r="I59" s="18">
        <v>16</v>
      </c>
      <c r="J59" s="18">
        <f t="shared" si="1"/>
        <v>416.2994249627702</v>
      </c>
      <c r="K59" s="18">
        <f t="shared" si="7"/>
        <v>50</v>
      </c>
      <c r="L59" s="18">
        <f t="shared" si="8"/>
        <v>8.325988499255404</v>
      </c>
    </row>
    <row r="60" spans="1:12" ht="12.75">
      <c r="A60" s="3">
        <v>33</v>
      </c>
      <c r="B60" s="18">
        <f t="shared" si="2"/>
        <v>13.586644286219464</v>
      </c>
      <c r="C60" s="18">
        <f t="shared" si="3"/>
        <v>11.339177884617792</v>
      </c>
      <c r="D60" s="18">
        <f t="shared" si="0"/>
        <v>403.93641755997953</v>
      </c>
      <c r="E60" s="18">
        <f t="shared" si="4"/>
        <v>50</v>
      </c>
      <c r="F60" s="18">
        <f t="shared" si="5"/>
        <v>8.07872835119959</v>
      </c>
      <c r="G60" s="18">
        <f t="shared" si="6"/>
        <v>403.93641755997953</v>
      </c>
      <c r="I60" s="18">
        <v>16.5</v>
      </c>
      <c r="J60" s="18">
        <f t="shared" si="1"/>
        <v>418.93522731036353</v>
      </c>
      <c r="K60" s="18">
        <f t="shared" si="7"/>
        <v>50</v>
      </c>
      <c r="L60" s="18">
        <f t="shared" si="8"/>
        <v>8.37870454620727</v>
      </c>
    </row>
    <row r="61" spans="1:12" ht="12.75">
      <c r="A61" s="3">
        <v>34</v>
      </c>
      <c r="B61" s="18">
        <f t="shared" si="2"/>
        <v>13.998360779741267</v>
      </c>
      <c r="C61" s="18">
        <f t="shared" si="3"/>
        <v>11.368161461352168</v>
      </c>
      <c r="D61" s="18">
        <f t="shared" si="0"/>
        <v>406.0040250737073</v>
      </c>
      <c r="E61" s="18">
        <f t="shared" si="4"/>
        <v>50</v>
      </c>
      <c r="F61" s="18">
        <f t="shared" si="5"/>
        <v>8.120080501474146</v>
      </c>
      <c r="G61" s="18">
        <f t="shared" si="6"/>
        <v>406.0040250737073</v>
      </c>
      <c r="I61" s="18">
        <v>17</v>
      </c>
      <c r="J61" s="18">
        <f t="shared" si="1"/>
        <v>421.5970787572953</v>
      </c>
      <c r="K61" s="18">
        <f t="shared" si="7"/>
        <v>50</v>
      </c>
      <c r="L61" s="18">
        <f t="shared" si="8"/>
        <v>8.431941575145906</v>
      </c>
    </row>
    <row r="62" spans="1:12" ht="12.75">
      <c r="A62" s="3">
        <v>35</v>
      </c>
      <c r="B62" s="18">
        <f t="shared" si="2"/>
        <v>14.410077273263068</v>
      </c>
      <c r="C62" s="18">
        <f t="shared" si="3"/>
        <v>11.397307643430672</v>
      </c>
      <c r="D62" s="18">
        <f t="shared" si="0"/>
        <v>408.0885550755414</v>
      </c>
      <c r="E62" s="18">
        <f t="shared" si="4"/>
        <v>50</v>
      </c>
      <c r="F62" s="18">
        <f t="shared" si="5"/>
        <v>8.161771101510828</v>
      </c>
      <c r="G62" s="18">
        <f t="shared" si="6"/>
        <v>408.0885550755414</v>
      </c>
      <c r="I62" s="18">
        <v>17.5</v>
      </c>
      <c r="J62" s="18">
        <f t="shared" si="1"/>
        <v>424.2852039163136</v>
      </c>
      <c r="K62" s="18">
        <f t="shared" si="7"/>
        <v>50</v>
      </c>
      <c r="L62" s="18">
        <f t="shared" si="8"/>
        <v>8.485704078326272</v>
      </c>
    </row>
    <row r="63" spans="1:12" ht="12.75">
      <c r="A63" s="3">
        <v>36</v>
      </c>
      <c r="B63" s="18">
        <f t="shared" si="2"/>
        <v>14.82179376678487</v>
      </c>
      <c r="C63" s="18">
        <f t="shared" si="3"/>
        <v>11.426616847747894</v>
      </c>
      <c r="D63" s="18">
        <f t="shared" si="0"/>
        <v>410.1901268308295</v>
      </c>
      <c r="E63" s="18">
        <f t="shared" si="4"/>
        <v>50</v>
      </c>
      <c r="F63" s="18">
        <f t="shared" si="5"/>
        <v>8.20380253661659</v>
      </c>
      <c r="G63" s="18">
        <f t="shared" si="6"/>
        <v>410.1901268308295</v>
      </c>
      <c r="I63" s="18">
        <v>18</v>
      </c>
      <c r="J63" s="18">
        <f t="shared" si="1"/>
        <v>426.9998296171997</v>
      </c>
      <c r="K63" s="18">
        <f t="shared" si="7"/>
        <v>50</v>
      </c>
      <c r="L63" s="18">
        <f t="shared" si="8"/>
        <v>8.539996592343993</v>
      </c>
    </row>
    <row r="64" spans="1:12" ht="12.75">
      <c r="A64" s="3">
        <v>37</v>
      </c>
      <c r="B64" s="18">
        <f t="shared" si="2"/>
        <v>15.233510260306673</v>
      </c>
      <c r="C64" s="18">
        <f t="shared" si="3"/>
        <v>11.456089493530218</v>
      </c>
      <c r="D64" s="18">
        <f t="shared" si="0"/>
        <v>412.3088605799536</v>
      </c>
      <c r="E64" s="18">
        <f t="shared" si="4"/>
        <v>50</v>
      </c>
      <c r="F64" s="18">
        <f t="shared" si="5"/>
        <v>8.246177211599072</v>
      </c>
      <c r="G64" s="18">
        <f t="shared" si="6"/>
        <v>412.3088605799536</v>
      </c>
      <c r="I64" s="18">
        <v>18.5</v>
      </c>
      <c r="J64" s="18">
        <f t="shared" si="1"/>
        <v>429.74118492590645</v>
      </c>
      <c r="K64" s="18">
        <f t="shared" si="7"/>
        <v>50</v>
      </c>
      <c r="L64" s="18">
        <f t="shared" si="8"/>
        <v>8.594823698518129</v>
      </c>
    </row>
    <row r="65" spans="1:12" ht="12.75">
      <c r="A65" s="3">
        <v>38</v>
      </c>
      <c r="B65" s="18">
        <f t="shared" si="2"/>
        <v>15.645226753828474</v>
      </c>
      <c r="C65" s="18">
        <f t="shared" si="3"/>
        <v>11.48572600234183</v>
      </c>
      <c r="D65" s="18">
        <f t="shared" si="0"/>
        <v>414.4448775452111</v>
      </c>
      <c r="E65" s="18">
        <f t="shared" si="4"/>
        <v>50</v>
      </c>
      <c r="F65" s="18">
        <f t="shared" si="5"/>
        <v>8.288897550904222</v>
      </c>
      <c r="G65" s="18">
        <f t="shared" si="6"/>
        <v>414.4448775452111</v>
      </c>
      <c r="I65" s="18">
        <v>19</v>
      </c>
      <c r="J65" s="18">
        <f t="shared" si="1"/>
        <v>432.5095011638887</v>
      </c>
      <c r="K65" s="18">
        <f t="shared" si="7"/>
        <v>50</v>
      </c>
      <c r="L65" s="18">
        <f t="shared" si="8"/>
        <v>8.650190023277773</v>
      </c>
    </row>
    <row r="66" spans="1:12" ht="12.75">
      <c r="A66" s="3">
        <v>39</v>
      </c>
      <c r="B66" s="18">
        <f t="shared" si="2"/>
        <v>16.056943247350276</v>
      </c>
      <c r="C66" s="18">
        <f t="shared" si="3"/>
        <v>11.51552679809074</v>
      </c>
      <c r="D66" s="18">
        <f t="shared" si="0"/>
        <v>416.5982999377502</v>
      </c>
      <c r="E66" s="18">
        <f t="shared" si="4"/>
        <v>50</v>
      </c>
      <c r="F66" s="18">
        <f t="shared" si="5"/>
        <v>8.331965998755004</v>
      </c>
      <c r="G66" s="18">
        <f t="shared" si="6"/>
        <v>416.5982999377502</v>
      </c>
      <c r="I66" s="18">
        <v>19.5</v>
      </c>
      <c r="J66" s="18">
        <f t="shared" si="1"/>
        <v>435.30501192762307</v>
      </c>
      <c r="K66" s="18">
        <f t="shared" si="7"/>
        <v>50</v>
      </c>
      <c r="L66" s="18">
        <f t="shared" si="8"/>
        <v>8.70610023855246</v>
      </c>
    </row>
    <row r="67" spans="1:12" ht="12.75">
      <c r="A67" s="3">
        <v>40</v>
      </c>
      <c r="B67" s="18">
        <f t="shared" si="2"/>
        <v>16.468659740872077</v>
      </c>
      <c r="C67" s="18">
        <f t="shared" si="3"/>
        <v>11.54549230703485</v>
      </c>
      <c r="D67" s="18">
        <f t="shared" si="0"/>
        <v>418.76925096456165</v>
      </c>
      <c r="E67" s="18">
        <f t="shared" si="4"/>
        <v>50</v>
      </c>
      <c r="F67" s="18">
        <f t="shared" si="5"/>
        <v>8.375385019291233</v>
      </c>
      <c r="G67" s="18">
        <f t="shared" si="6"/>
        <v>418.76925096456165</v>
      </c>
      <c r="I67" s="18">
        <v>20</v>
      </c>
      <c r="J67" s="18">
        <f t="shared" si="1"/>
        <v>438.12795310831854</v>
      </c>
      <c r="K67" s="18">
        <f t="shared" si="7"/>
        <v>50</v>
      </c>
      <c r="L67" s="18">
        <f t="shared" si="8"/>
        <v>8.762559062166371</v>
      </c>
    </row>
    <row r="68" spans="1:12" ht="12.75">
      <c r="A68" s="3">
        <v>41</v>
      </c>
      <c r="B68" s="18">
        <f t="shared" si="2"/>
        <v>16.88037623439388</v>
      </c>
      <c r="C68" s="18">
        <f t="shared" si="3"/>
        <v>11.57562295778805</v>
      </c>
      <c r="D68" s="18">
        <f t="shared" si="0"/>
        <v>420.9578548355285</v>
      </c>
      <c r="E68" s="18">
        <f t="shared" si="4"/>
        <v>50</v>
      </c>
      <c r="F68" s="18">
        <f t="shared" si="5"/>
        <v>8.41915709671057</v>
      </c>
      <c r="G68" s="18">
        <f t="shared" si="6"/>
        <v>420.9578548355285</v>
      </c>
      <c r="I68" s="18">
        <v>20.5</v>
      </c>
      <c r="J68" s="18">
        <f t="shared" si="1"/>
        <v>440.9785629118212</v>
      </c>
      <c r="K68" s="18">
        <f t="shared" si="7"/>
        <v>50</v>
      </c>
      <c r="L68" s="18">
        <f t="shared" si="8"/>
        <v>8.819571258236424</v>
      </c>
    </row>
    <row r="69" spans="1:12" ht="12.75">
      <c r="A69" s="3">
        <v>42</v>
      </c>
      <c r="B69" s="18">
        <f t="shared" si="2"/>
        <v>17.292092727915684</v>
      </c>
      <c r="C69" s="18">
        <f t="shared" si="3"/>
        <v>11.605919181326342</v>
      </c>
      <c r="D69" s="18">
        <f t="shared" si="0"/>
        <v>423.16423677053217</v>
      </c>
      <c r="E69" s="18">
        <f t="shared" si="4"/>
        <v>50</v>
      </c>
      <c r="F69" s="18">
        <f t="shared" si="5"/>
        <v>8.463284735410644</v>
      </c>
      <c r="G69" s="18">
        <f t="shared" si="6"/>
        <v>423.1642367705322</v>
      </c>
      <c r="I69" s="18">
        <v>21</v>
      </c>
      <c r="J69" s="18">
        <f t="shared" si="1"/>
        <v>443.8570818787155</v>
      </c>
      <c r="K69" s="18">
        <f t="shared" si="7"/>
        <v>50</v>
      </c>
      <c r="L69" s="18">
        <f t="shared" si="8"/>
        <v>8.87714163757431</v>
      </c>
    </row>
    <row r="70" spans="1:12" ht="12.75">
      <c r="A70" s="3">
        <v>43</v>
      </c>
      <c r="B70" s="18">
        <f t="shared" si="2"/>
        <v>17.703809221437485</v>
      </c>
      <c r="C70" s="18">
        <f t="shared" si="3"/>
        <v>11.636381410994028</v>
      </c>
      <c r="D70" s="18">
        <f t="shared" si="0"/>
        <v>425.3885230066179</v>
      </c>
      <c r="E70" s="18">
        <f t="shared" si="4"/>
        <v>50</v>
      </c>
      <c r="F70" s="18">
        <f t="shared" si="5"/>
        <v>8.507770460132358</v>
      </c>
      <c r="G70" s="18">
        <f t="shared" si="6"/>
        <v>425.3885230066179</v>
      </c>
      <c r="I70" s="18">
        <v>21.5</v>
      </c>
      <c r="J70" s="18">
        <f t="shared" si="1"/>
        <v>446.7637529046206</v>
      </c>
      <c r="K70" s="18">
        <f t="shared" si="7"/>
        <v>50</v>
      </c>
      <c r="L70" s="18">
        <f t="shared" si="8"/>
        <v>8.935275058092412</v>
      </c>
    </row>
    <row r="71" spans="1:12" ht="12.75">
      <c r="A71" s="3">
        <v>44</v>
      </c>
      <c r="B71" s="18">
        <f t="shared" si="2"/>
        <v>18.115525714959286</v>
      </c>
      <c r="C71" s="18">
        <f t="shared" si="3"/>
        <v>11.667010082509863</v>
      </c>
      <c r="D71" s="18">
        <f t="shared" si="0"/>
        <v>427.6308408052153</v>
      </c>
      <c r="E71" s="18">
        <f t="shared" si="4"/>
        <v>50</v>
      </c>
      <c r="F71" s="18">
        <f t="shared" si="5"/>
        <v>8.552616816104306</v>
      </c>
      <c r="G71" s="18">
        <f t="shared" si="6"/>
        <v>427.6308408052153</v>
      </c>
      <c r="I71" s="18">
        <v>22</v>
      </c>
      <c r="J71" s="18">
        <f t="shared" si="1"/>
        <v>449.6988212606876</v>
      </c>
      <c r="K71" s="18">
        <f t="shared" si="7"/>
        <v>50</v>
      </c>
      <c r="L71" s="18">
        <f t="shared" si="8"/>
        <v>8.993976425213752</v>
      </c>
    </row>
    <row r="72" spans="1:12" ht="12.75">
      <c r="A72" s="3">
        <v>45</v>
      </c>
      <c r="B72" s="18">
        <f t="shared" si="2"/>
        <v>18.527242208481088</v>
      </c>
      <c r="C72" s="18">
        <f t="shared" si="3"/>
        <v>11.69780563397334</v>
      </c>
      <c r="D72" s="18">
        <f t="shared" si="0"/>
        <v>429.8913184594223</v>
      </c>
      <c r="E72" s="18">
        <f t="shared" si="4"/>
        <v>50</v>
      </c>
      <c r="F72" s="18">
        <f t="shared" si="5"/>
        <v>8.597826369188446</v>
      </c>
      <c r="G72" s="18">
        <f t="shared" si="6"/>
        <v>429.89131845942234</v>
      </c>
      <c r="I72" s="18">
        <v>22.5</v>
      </c>
      <c r="J72" s="18">
        <f t="shared" si="1"/>
        <v>452.66253461429494</v>
      </c>
      <c r="K72" s="18">
        <f t="shared" si="7"/>
        <v>50</v>
      </c>
      <c r="L72" s="18">
        <f t="shared" si="8"/>
        <v>9.053250692285898</v>
      </c>
    </row>
    <row r="73" spans="1:12" ht="12.75">
      <c r="A73" s="3">
        <v>46</v>
      </c>
      <c r="B73" s="18">
        <f t="shared" si="2"/>
        <v>18.93895870200289</v>
      </c>
      <c r="C73" s="18">
        <f t="shared" si="3"/>
        <v>11.728768505870923</v>
      </c>
      <c r="D73" s="18">
        <f t="shared" si="0"/>
        <v>432.170085301343</v>
      </c>
      <c r="E73" s="18">
        <f t="shared" si="4"/>
        <v>50</v>
      </c>
      <c r="F73" s="18">
        <f t="shared" si="5"/>
        <v>8.64340170602686</v>
      </c>
      <c r="G73" s="18">
        <f t="shared" si="6"/>
        <v>432.170085301343</v>
      </c>
      <c r="I73" s="18">
        <v>23</v>
      </c>
      <c r="J73" s="18">
        <f t="shared" si="1"/>
        <v>455.6551430499475</v>
      </c>
      <c r="K73" s="18">
        <f t="shared" si="7"/>
        <v>50</v>
      </c>
      <c r="L73" s="18">
        <f t="shared" si="8"/>
        <v>9.11310286099895</v>
      </c>
    </row>
    <row r="74" spans="1:12" ht="12.75">
      <c r="A74" s="3">
        <v>47</v>
      </c>
      <c r="B74" s="18">
        <f t="shared" si="2"/>
        <v>19.35067519552469</v>
      </c>
      <c r="C74" s="18">
        <f t="shared" si="3"/>
        <v>11.759899141082352</v>
      </c>
      <c r="D74" s="18">
        <f t="shared" si="0"/>
        <v>434.4672717094888</v>
      </c>
      <c r="E74" s="18">
        <f t="shared" si="4"/>
        <v>50</v>
      </c>
      <c r="F74" s="18">
        <f t="shared" si="5"/>
        <v>8.689345434189775</v>
      </c>
      <c r="G74" s="18">
        <f t="shared" si="6"/>
        <v>434.4672717094887</v>
      </c>
      <c r="I74" s="18">
        <v>23.5</v>
      </c>
      <c r="J74" s="18">
        <f t="shared" si="1"/>
        <v>458.6768990903796</v>
      </c>
      <c r="K74" s="18">
        <f t="shared" si="7"/>
        <v>50</v>
      </c>
      <c r="L74" s="18">
        <f t="shared" si="8"/>
        <v>9.173537981807591</v>
      </c>
    </row>
    <row r="75" spans="1:12" ht="12.75">
      <c r="A75" s="3">
        <v>48</v>
      </c>
      <c r="B75" s="18">
        <f t="shared" si="2"/>
        <v>19.762391689046495</v>
      </c>
      <c r="C75" s="18">
        <f t="shared" si="3"/>
        <v>11.791197984886992</v>
      </c>
      <c r="D75" s="18">
        <f t="shared" si="0"/>
        <v>436.7830091162372</v>
      </c>
      <c r="E75" s="18">
        <f t="shared" si="4"/>
        <v>50</v>
      </c>
      <c r="F75" s="18">
        <f t="shared" si="5"/>
        <v>8.735660182324745</v>
      </c>
      <c r="G75" s="18">
        <f t="shared" si="6"/>
        <v>436.7830091162372</v>
      </c>
      <c r="I75" s="18">
        <v>24</v>
      </c>
      <c r="J75" s="18">
        <f t="shared" si="1"/>
        <v>461.72805771786295</v>
      </c>
      <c r="K75" s="18">
        <f t="shared" si="7"/>
        <v>50</v>
      </c>
      <c r="L75" s="18">
        <f t="shared" si="8"/>
        <v>9.234561154357259</v>
      </c>
    </row>
    <row r="76" spans="1:12" ht="12.75">
      <c r="A76" s="3">
        <v>49</v>
      </c>
      <c r="B76" s="18">
        <f t="shared" si="2"/>
        <v>20.174108182568297</v>
      </c>
      <c r="C76" s="18">
        <f t="shared" si="3"/>
        <v>11.822665484970182</v>
      </c>
      <c r="D76" s="18">
        <f t="shared" si="0"/>
        <v>439.1174300153516</v>
      </c>
      <c r="E76" s="18">
        <f t="shared" si="4"/>
        <v>50</v>
      </c>
      <c r="F76" s="18">
        <f t="shared" si="5"/>
        <v>8.782348600307031</v>
      </c>
      <c r="G76" s="18">
        <f t="shared" si="6"/>
        <v>439.1174300153516</v>
      </c>
      <c r="I76" s="18">
        <v>24.5</v>
      </c>
      <c r="J76" s="18">
        <f t="shared" si="1"/>
        <v>464.80887639572256</v>
      </c>
      <c r="K76" s="18">
        <f t="shared" si="7"/>
        <v>50</v>
      </c>
      <c r="L76" s="18">
        <f t="shared" si="8"/>
        <v>9.296177527914452</v>
      </c>
    </row>
    <row r="77" spans="1:12" ht="12.75">
      <c r="A77" s="3">
        <v>50</v>
      </c>
      <c r="B77" s="18">
        <f t="shared" si="2"/>
        <v>20.5858246760901</v>
      </c>
      <c r="C77" s="18">
        <f t="shared" si="3"/>
        <v>11.854302091429656</v>
      </c>
      <c r="D77" s="18">
        <f t="shared" si="0"/>
        <v>441.47066796956256</v>
      </c>
      <c r="E77" s="18">
        <f t="shared" si="4"/>
        <v>50</v>
      </c>
      <c r="F77" s="18">
        <f t="shared" si="5"/>
        <v>8.829413359391252</v>
      </c>
      <c r="G77" s="18">
        <f t="shared" si="6"/>
        <v>441.47066796956256</v>
      </c>
      <c r="I77" s="18">
        <v>25</v>
      </c>
      <c r="J77" s="18">
        <f t="shared" si="1"/>
        <v>467.91961509006285</v>
      </c>
      <c r="K77" s="18">
        <f t="shared" si="7"/>
        <v>50</v>
      </c>
      <c r="L77" s="18">
        <f t="shared" si="8"/>
        <v>9.358392301801256</v>
      </c>
    </row>
    <row r="78" spans="1:12" ht="12.75">
      <c r="A78" s="3">
        <v>51</v>
      </c>
      <c r="B78" s="18">
        <f t="shared" si="2"/>
        <v>20.9975411696119</v>
      </c>
      <c r="C78" s="18">
        <f t="shared" si="3"/>
        <v>11.886108256781968</v>
      </c>
      <c r="D78" s="18">
        <f t="shared" si="0"/>
        <v>443.8428576182088</v>
      </c>
      <c r="E78" s="18">
        <f t="shared" si="4"/>
        <v>50</v>
      </c>
      <c r="F78" s="18">
        <f t="shared" si="5"/>
        <v>8.876857152364176</v>
      </c>
      <c r="G78" s="18">
        <f t="shared" si="6"/>
        <v>443.84285761820877</v>
      </c>
      <c r="I78" s="18">
        <v>25.5</v>
      </c>
      <c r="J78" s="18">
        <f t="shared" si="1"/>
        <v>471.06053629170276</v>
      </c>
      <c r="K78" s="18">
        <f t="shared" si="7"/>
        <v>50</v>
      </c>
      <c r="L78" s="18">
        <f t="shared" si="8"/>
        <v>9.421210725834055</v>
      </c>
    </row>
    <row r="79" spans="1:12" ht="12.75">
      <c r="A79" s="3">
        <v>52</v>
      </c>
      <c r="B79" s="18">
        <f t="shared" si="2"/>
        <v>21.4092576631337</v>
      </c>
      <c r="C79" s="18">
        <f t="shared" si="3"/>
        <v>11.918084435968975</v>
      </c>
      <c r="D79" s="18">
        <f t="shared" si="0"/>
        <v>446.2341346849411</v>
      </c>
      <c r="E79" s="18">
        <f t="shared" si="4"/>
        <v>50</v>
      </c>
      <c r="F79" s="18">
        <f t="shared" si="5"/>
        <v>8.924682693698822</v>
      </c>
      <c r="G79" s="18">
        <f t="shared" si="6"/>
        <v>446.23413468494107</v>
      </c>
      <c r="I79" s="18">
        <v>26</v>
      </c>
      <c r="J79" s="18">
        <f t="shared" si="1"/>
        <v>474.2319050383267</v>
      </c>
      <c r="K79" s="18">
        <f t="shared" si="7"/>
        <v>50</v>
      </c>
      <c r="L79" s="18">
        <f t="shared" si="8"/>
        <v>9.484638100766535</v>
      </c>
    </row>
    <row r="80" spans="1:12" ht="12.75">
      <c r="A80" s="3">
        <v>53</v>
      </c>
      <c r="B80" s="18">
        <f t="shared" si="2"/>
        <v>21.820974156655502</v>
      </c>
      <c r="C80" s="18">
        <f t="shared" si="3"/>
        <v>11.950231086364335</v>
      </c>
      <c r="D80" s="18">
        <f t="shared" si="0"/>
        <v>448.6446359854868</v>
      </c>
      <c r="E80" s="18">
        <f t="shared" si="4"/>
        <v>50</v>
      </c>
      <c r="F80" s="18">
        <f t="shared" si="5"/>
        <v>8.972892719709735</v>
      </c>
      <c r="G80" s="18">
        <f t="shared" si="6"/>
        <v>448.6446359854868</v>
      </c>
      <c r="I80" s="18">
        <v>26.5</v>
      </c>
      <c r="J80" s="18">
        <f t="shared" si="1"/>
        <v>477.43398893684855</v>
      </c>
      <c r="K80" s="18">
        <f t="shared" si="7"/>
        <v>50</v>
      </c>
      <c r="L80" s="18">
        <f t="shared" si="8"/>
        <v>9.548679778736972</v>
      </c>
    </row>
    <row r="81" spans="1:12" ht="12.75">
      <c r="A81" s="3">
        <v>54</v>
      </c>
      <c r="B81" s="18">
        <f t="shared" si="2"/>
        <v>22.232690650177304</v>
      </c>
      <c r="C81" s="18">
        <f t="shared" si="3"/>
        <v>11.982548667780057</v>
      </c>
      <c r="D81" s="18">
        <f t="shared" si="0"/>
        <v>451.0744994354788</v>
      </c>
      <c r="E81" s="18">
        <f t="shared" si="4"/>
        <v>50</v>
      </c>
      <c r="F81" s="18">
        <f t="shared" si="5"/>
        <v>9.021489988709575</v>
      </c>
      <c r="G81" s="18">
        <f t="shared" si="6"/>
        <v>451.07449943547874</v>
      </c>
      <c r="I81" s="18">
        <v>27</v>
      </c>
      <c r="J81" s="18">
        <f t="shared" si="1"/>
        <v>480.667058185992</v>
      </c>
      <c r="K81" s="18">
        <f t="shared" si="7"/>
        <v>50</v>
      </c>
      <c r="L81" s="18">
        <f t="shared" si="8"/>
        <v>9.61334116371984</v>
      </c>
    </row>
    <row r="82" spans="1:12" ht="12.75">
      <c r="A82" s="3">
        <v>55</v>
      </c>
      <c r="B82" s="18">
        <f t="shared" si="2"/>
        <v>22.64440714369911</v>
      </c>
      <c r="C82" s="18">
        <f t="shared" si="3"/>
        <v>12.015037642473077</v>
      </c>
      <c r="D82" s="18">
        <f t="shared" si="0"/>
        <v>453.5238640583457</v>
      </c>
      <c r="E82" s="18">
        <f t="shared" si="4"/>
        <v>50</v>
      </c>
      <c r="F82" s="18">
        <f t="shared" si="5"/>
        <v>9.070477281166914</v>
      </c>
      <c r="G82" s="18">
        <f t="shared" si="6"/>
        <v>453.5238640583457</v>
      </c>
      <c r="I82" s="18">
        <v>27.5</v>
      </c>
      <c r="J82" s="18">
        <f t="shared" si="1"/>
        <v>483.93138559909187</v>
      </c>
      <c r="K82" s="18">
        <f t="shared" si="7"/>
        <v>50</v>
      </c>
      <c r="L82" s="18">
        <f t="shared" si="8"/>
        <v>9.678627711981838</v>
      </c>
    </row>
    <row r="83" spans="1:12" ht="12.75">
      <c r="A83" s="3">
        <v>56</v>
      </c>
      <c r="B83" s="18">
        <f t="shared" si="2"/>
        <v>23.05612363722091</v>
      </c>
      <c r="C83" s="18">
        <f t="shared" si="3"/>
        <v>12.047698475151863</v>
      </c>
      <c r="D83" s="18">
        <f t="shared" si="0"/>
        <v>455.99286999326586</v>
      </c>
      <c r="E83" s="18">
        <f t="shared" si="4"/>
        <v>50</v>
      </c>
      <c r="F83" s="18">
        <f t="shared" si="5"/>
        <v>9.119857399865317</v>
      </c>
      <c r="G83" s="18">
        <f t="shared" si="6"/>
        <v>455.99286999326586</v>
      </c>
      <c r="I83" s="18">
        <v>28</v>
      </c>
      <c r="J83" s="18">
        <f t="shared" si="1"/>
        <v>487.2272466271136</v>
      </c>
      <c r="K83" s="18">
        <f t="shared" si="7"/>
        <v>50</v>
      </c>
      <c r="L83" s="18">
        <f t="shared" si="8"/>
        <v>9.744544932542272</v>
      </c>
    </row>
    <row r="84" spans="1:12" ht="12.75">
      <c r="A84" s="3">
        <v>57</v>
      </c>
      <c r="B84" s="18">
        <f t="shared" si="2"/>
        <v>23.46784013074271</v>
      </c>
      <c r="C84" s="18">
        <f t="shared" si="3"/>
        <v>12.08053163298306</v>
      </c>
      <c r="D84" s="18">
        <f t="shared" si="0"/>
        <v>458.48165850318486</v>
      </c>
      <c r="E84" s="18">
        <f t="shared" si="4"/>
        <v>50</v>
      </c>
      <c r="F84" s="18">
        <f t="shared" si="5"/>
        <v>9.169633170063697</v>
      </c>
      <c r="G84" s="18">
        <f t="shared" si="6"/>
        <v>458.48165850318486</v>
      </c>
      <c r="I84" s="18">
        <v>28.5</v>
      </c>
      <c r="J84" s="18">
        <f t="shared" si="1"/>
        <v>490.55491938189726</v>
      </c>
      <c r="K84" s="18">
        <f t="shared" si="7"/>
        <v>50</v>
      </c>
      <c r="L84" s="18">
        <f t="shared" si="8"/>
        <v>9.811098387637946</v>
      </c>
    </row>
    <row r="85" spans="1:12" ht="12.75">
      <c r="A85" s="3">
        <v>58</v>
      </c>
      <c r="B85" s="18">
        <f t="shared" si="2"/>
        <v>23.879556624264513</v>
      </c>
      <c r="C85" s="18">
        <f t="shared" si="3"/>
        <v>12.1135375855982</v>
      </c>
      <c r="D85" s="18">
        <f t="shared" si="0"/>
        <v>460.9903719829001</v>
      </c>
      <c r="E85" s="18">
        <f t="shared" si="4"/>
        <v>50</v>
      </c>
      <c r="F85" s="18">
        <f t="shared" si="5"/>
        <v>9.219807439658002</v>
      </c>
      <c r="G85" s="18">
        <f t="shared" si="6"/>
        <v>460.9903719829001</v>
      </c>
      <c r="I85" s="18">
        <v>29</v>
      </c>
      <c r="J85" s="18">
        <f t="shared" si="1"/>
        <v>493.9146846596251</v>
      </c>
      <c r="K85" s="18">
        <f t="shared" si="7"/>
        <v>50</v>
      </c>
      <c r="L85" s="18">
        <f t="shared" si="8"/>
        <v>9.878293693192502</v>
      </c>
    </row>
    <row r="86" spans="1:12" ht="12.75">
      <c r="A86" s="3">
        <v>59</v>
      </c>
      <c r="B86" s="18">
        <f t="shared" si="2"/>
        <v>24.291273117786314</v>
      </c>
      <c r="C86" s="18">
        <f t="shared" si="3"/>
        <v>12.146716805100372</v>
      </c>
      <c r="D86" s="18">
        <f t="shared" si="0"/>
        <v>463.51915396720443</v>
      </c>
      <c r="E86" s="18">
        <f t="shared" si="4"/>
        <v>50</v>
      </c>
      <c r="F86" s="18">
        <f t="shared" si="5"/>
        <v>9.27038307934409</v>
      </c>
      <c r="G86" s="18">
        <f t="shared" si="6"/>
        <v>463.5191539672045</v>
      </c>
      <c r="I86" s="18">
        <v>29.5</v>
      </c>
      <c r="J86" s="18">
        <f t="shared" si="1"/>
        <v>497.3068259645142</v>
      </c>
      <c r="K86" s="18">
        <f t="shared" si="7"/>
        <v>50</v>
      </c>
      <c r="L86" s="18">
        <f t="shared" si="8"/>
        <v>9.946136519290285</v>
      </c>
    </row>
    <row r="87" spans="1:12" ht="12.75">
      <c r="A87" s="3">
        <v>60</v>
      </c>
      <c r="B87" s="18">
        <f t="shared" si="2"/>
        <v>24.702989611308116</v>
      </c>
      <c r="C87" s="18">
        <f t="shared" si="3"/>
        <v>12.18006976607102</v>
      </c>
      <c r="D87" s="18">
        <f t="shared" si="0"/>
        <v>466.06814913910137</v>
      </c>
      <c r="E87" s="18">
        <f t="shared" si="4"/>
        <v>50</v>
      </c>
      <c r="F87" s="18">
        <f t="shared" si="5"/>
        <v>9.321362982782027</v>
      </c>
      <c r="G87" s="18">
        <f t="shared" si="6"/>
        <v>466.06814913910137</v>
      </c>
      <c r="I87" s="18">
        <v>30</v>
      </c>
      <c r="J87" s="18">
        <f t="shared" si="1"/>
        <v>500.7316295327419</v>
      </c>
      <c r="K87" s="18">
        <f t="shared" si="7"/>
        <v>50</v>
      </c>
      <c r="L87" s="18">
        <f t="shared" si="8"/>
        <v>10.014632590654838</v>
      </c>
    </row>
    <row r="88" spans="1:12" ht="12.75">
      <c r="A88" s="3">
        <v>61</v>
      </c>
      <c r="B88" s="18">
        <f t="shared" si="2"/>
        <v>25.11470610482992</v>
      </c>
      <c r="C88" s="18">
        <f t="shared" si="3"/>
        <v>12.213596945576704</v>
      </c>
      <c r="D88" s="18">
        <f t="shared" si="0"/>
        <v>468.63750333808173</v>
      </c>
      <c r="E88" s="18">
        <f t="shared" si="4"/>
        <v>50</v>
      </c>
      <c r="F88" s="18">
        <f t="shared" si="5"/>
        <v>9.372750066761634</v>
      </c>
      <c r="G88" s="18">
        <f t="shared" si="6"/>
        <v>468.63750333808173</v>
      </c>
      <c r="I88" s="18">
        <v>30.5</v>
      </c>
      <c r="J88" s="18">
        <f t="shared" si="1"/>
        <v>504.18938435659663</v>
      </c>
      <c r="K88" s="18">
        <f t="shared" si="7"/>
        <v>50</v>
      </c>
      <c r="L88" s="18">
        <f t="shared" si="8"/>
        <v>10.083787687131933</v>
      </c>
    </row>
    <row r="89" spans="1:12" ht="12.75">
      <c r="A89" s="3">
        <v>62</v>
      </c>
      <c r="B89" s="18">
        <f t="shared" si="2"/>
        <v>25.526422598351722</v>
      </c>
      <c r="C89" s="18">
        <f t="shared" si="3"/>
        <v>12.247298823175933</v>
      </c>
      <c r="D89" s="18">
        <f t="shared" si="0"/>
        <v>471.2273635684674</v>
      </c>
      <c r="E89" s="18">
        <f t="shared" si="4"/>
        <v>50</v>
      </c>
      <c r="F89" s="18">
        <f t="shared" si="5"/>
        <v>9.424547271369349</v>
      </c>
      <c r="G89" s="18">
        <f t="shared" si="6"/>
        <v>471.22736356846747</v>
      </c>
      <c r="I89" s="18">
        <v>31</v>
      </c>
      <c r="J89" s="18">
        <f t="shared" si="1"/>
        <v>507.68038220886484</v>
      </c>
      <c r="K89" s="18">
        <f t="shared" si="7"/>
        <v>50</v>
      </c>
      <c r="L89" s="18">
        <f t="shared" si="8"/>
        <v>10.153607644177297</v>
      </c>
    </row>
    <row r="90" spans="1:12" ht="12.75">
      <c r="A90" s="3">
        <v>63</v>
      </c>
      <c r="B90" s="18">
        <f t="shared" si="2"/>
        <v>25.938139091873524</v>
      </c>
      <c r="C90" s="18">
        <f t="shared" si="3"/>
        <v>12.281175880926023</v>
      </c>
      <c r="D90" s="18">
        <f t="shared" si="0"/>
        <v>473.8378780078231</v>
      </c>
      <c r="E90" s="18">
        <f t="shared" si="4"/>
        <v>50</v>
      </c>
      <c r="F90" s="18">
        <f t="shared" si="5"/>
        <v>9.476757560156463</v>
      </c>
      <c r="G90" s="18">
        <f t="shared" si="6"/>
        <v>473.8378780078231</v>
      </c>
      <c r="I90" s="18">
        <v>31.5</v>
      </c>
      <c r="J90" s="18">
        <f t="shared" si="1"/>
        <v>511.20491766745147</v>
      </c>
      <c r="K90" s="18">
        <f t="shared" si="7"/>
        <v>50</v>
      </c>
      <c r="L90" s="18">
        <f t="shared" si="8"/>
        <v>10.22409835334903</v>
      </c>
    </row>
    <row r="91" spans="1:12" ht="12.75">
      <c r="A91" s="3">
        <v>64</v>
      </c>
      <c r="B91" s="18">
        <f t="shared" si="2"/>
        <v>26.349855585395325</v>
      </c>
      <c r="C91" s="18">
        <f t="shared" si="3"/>
        <v>12.31522860338999</v>
      </c>
      <c r="D91" s="18">
        <f aca="true" t="shared" si="9" ref="D91:D154">$I$18*POWER(COSH(B91/($I$7*100/(2*PI()*$I$4)))+$I$11*SINH(B91/($I$7*100/(2*PI()*$I$4))),2)</f>
        <v>476.46919601543374</v>
      </c>
      <c r="E91" s="18">
        <f t="shared" si="4"/>
        <v>50</v>
      </c>
      <c r="F91" s="18">
        <f t="shared" si="5"/>
        <v>9.529383920308675</v>
      </c>
      <c r="G91" s="18">
        <f t="shared" si="6"/>
        <v>476.46919601543374</v>
      </c>
      <c r="I91" s="18">
        <v>32</v>
      </c>
      <c r="J91" s="18">
        <f aca="true" t="shared" si="10" ref="J91:J154">$I$18*POWER(COSH(I91/($I$7*100/(2*PI()*$I$4)))+$I$11*SINH(I91/($I$7*100/(2*PI()*$I$4))),2)</f>
        <v>514.7632881402365</v>
      </c>
      <c r="K91" s="18">
        <f t="shared" si="7"/>
        <v>50</v>
      </c>
      <c r="L91" s="18">
        <f t="shared" si="8"/>
        <v>10.295265762804728</v>
      </c>
    </row>
    <row r="92" spans="1:12" ht="12.75">
      <c r="A92" s="3">
        <v>65</v>
      </c>
      <c r="B92" s="18">
        <f aca="true" t="shared" si="11" ref="B92:B155">$I$20/400*A92</f>
        <v>26.761572078917126</v>
      </c>
      <c r="C92" s="18">
        <f aca="true" t="shared" si="12" ref="C92:C155">SQRT(D92/PI())</f>
        <v>12.349457477643494</v>
      </c>
      <c r="D92" s="18">
        <f t="shared" si="9"/>
        <v>479.12146814085037</v>
      </c>
      <c r="E92" s="18">
        <f aca="true" t="shared" si="13" ref="E92:E155">$I$6</f>
        <v>50</v>
      </c>
      <c r="F92" s="18">
        <f aca="true" t="shared" si="14" ref="F92:F155">D92/E92</f>
        <v>9.582429362817008</v>
      </c>
      <c r="G92" s="18">
        <f aca="true" t="shared" si="15" ref="G92:G155">E92*F92</f>
        <v>479.12146814085037</v>
      </c>
      <c r="I92" s="18">
        <v>32.5</v>
      </c>
      <c r="J92" s="18">
        <f t="shared" si="10"/>
        <v>518.3557938901711</v>
      </c>
      <c r="K92" s="18">
        <f aca="true" t="shared" si="16" ref="K92:K155">$I$6</f>
        <v>50</v>
      </c>
      <c r="L92" s="18">
        <f aca="true" t="shared" si="17" ref="L92:L155">J92/K92</f>
        <v>10.367115877803421</v>
      </c>
    </row>
    <row r="93" spans="1:12" ht="12.75">
      <c r="A93" s="3">
        <v>66</v>
      </c>
      <c r="B93" s="18">
        <f t="shared" si="11"/>
        <v>27.173288572438928</v>
      </c>
      <c r="C93" s="18">
        <f t="shared" si="12"/>
        <v>12.383862993281776</v>
      </c>
      <c r="D93" s="18">
        <f t="shared" si="9"/>
        <v>481.7948461325026</v>
      </c>
      <c r="E93" s="18">
        <f t="shared" si="13"/>
        <v>50</v>
      </c>
      <c r="F93" s="18">
        <f t="shared" si="14"/>
        <v>9.635896922650051</v>
      </c>
      <c r="G93" s="18">
        <f t="shared" si="15"/>
        <v>481.7948461325026</v>
      </c>
      <c r="I93" s="18">
        <v>33</v>
      </c>
      <c r="J93" s="18">
        <f t="shared" si="10"/>
        <v>521.9827380606145</v>
      </c>
      <c r="K93" s="18">
        <f t="shared" si="16"/>
        <v>50</v>
      </c>
      <c r="L93" s="18">
        <f t="shared" si="17"/>
        <v>10.439654761212289</v>
      </c>
    </row>
    <row r="94" spans="1:12" ht="12.75">
      <c r="A94" s="3">
        <v>67</v>
      </c>
      <c r="B94" s="18">
        <f t="shared" si="11"/>
        <v>27.58500506596073</v>
      </c>
      <c r="C94" s="18">
        <f t="shared" si="12"/>
        <v>12.418445642426699</v>
      </c>
      <c r="D94" s="18">
        <f t="shared" si="9"/>
        <v>484.48948294638274</v>
      </c>
      <c r="E94" s="18">
        <f t="shared" si="13"/>
        <v>50</v>
      </c>
      <c r="F94" s="18">
        <f t="shared" si="14"/>
        <v>9.689789658927655</v>
      </c>
      <c r="G94" s="18">
        <f t="shared" si="15"/>
        <v>484.48948294638274</v>
      </c>
      <c r="I94" s="18">
        <v>33.5</v>
      </c>
      <c r="J94" s="18">
        <f t="shared" si="10"/>
        <v>525.6444267009143</v>
      </c>
      <c r="K94" s="18">
        <f t="shared" si="16"/>
        <v>50</v>
      </c>
      <c r="L94" s="18">
        <f t="shared" si="17"/>
        <v>10.512888534018286</v>
      </c>
    </row>
    <row r="95" spans="1:12" ht="12.75">
      <c r="A95" s="3">
        <v>68</v>
      </c>
      <c r="B95" s="18">
        <f t="shared" si="11"/>
        <v>27.996721559482534</v>
      </c>
      <c r="C95" s="18">
        <f t="shared" si="12"/>
        <v>12.453205919733758</v>
      </c>
      <c r="D95" s="18">
        <f t="shared" si="9"/>
        <v>487.20553275479506</v>
      </c>
      <c r="E95" s="18">
        <f t="shared" si="13"/>
        <v>50</v>
      </c>
      <c r="F95" s="18">
        <f t="shared" si="14"/>
        <v>9.744110655095902</v>
      </c>
      <c r="G95" s="18">
        <f t="shared" si="15"/>
        <v>487.2055327547951</v>
      </c>
      <c r="I95" s="18">
        <v>34</v>
      </c>
      <c r="J95" s="18">
        <f t="shared" si="10"/>
        <v>529.3411687922309</v>
      </c>
      <c r="K95" s="18">
        <f t="shared" si="16"/>
        <v>50</v>
      </c>
      <c r="L95" s="18">
        <f t="shared" si="17"/>
        <v>10.586823375844617</v>
      </c>
    </row>
    <row r="96" spans="1:12" ht="12.75">
      <c r="A96" s="3">
        <v>69</v>
      </c>
      <c r="B96" s="18">
        <f t="shared" si="11"/>
        <v>28.408438053004335</v>
      </c>
      <c r="C96" s="18">
        <f t="shared" si="12"/>
        <v>12.488144322399169</v>
      </c>
      <c r="D96" s="18">
        <f t="shared" si="9"/>
        <v>489.9431509551784</v>
      </c>
      <c r="E96" s="18">
        <f t="shared" si="13"/>
        <v>50</v>
      </c>
      <c r="F96" s="18">
        <f t="shared" si="14"/>
        <v>9.798863019103567</v>
      </c>
      <c r="G96" s="18">
        <f t="shared" si="15"/>
        <v>489.9431509551784</v>
      </c>
      <c r="I96" s="18">
        <v>34.5</v>
      </c>
      <c r="J96" s="18">
        <f t="shared" si="10"/>
        <v>533.0732762736101</v>
      </c>
      <c r="K96" s="18">
        <f t="shared" si="16"/>
        <v>50</v>
      </c>
      <c r="L96" s="18">
        <f t="shared" si="17"/>
        <v>10.661465525472202</v>
      </c>
    </row>
    <row r="97" spans="1:12" ht="12.75">
      <c r="A97" s="3">
        <v>70</v>
      </c>
      <c r="B97" s="18">
        <f t="shared" si="11"/>
        <v>28.820154546526137</v>
      </c>
      <c r="C97" s="18">
        <f t="shared" si="12"/>
        <v>12.523261350166978</v>
      </c>
      <c r="D97" s="18">
        <f t="shared" si="9"/>
        <v>492.70249417899606</v>
      </c>
      <c r="E97" s="18">
        <f t="shared" si="13"/>
        <v>50</v>
      </c>
      <c r="F97" s="18">
        <f t="shared" si="14"/>
        <v>9.854049883579922</v>
      </c>
      <c r="G97" s="18">
        <f t="shared" si="15"/>
        <v>492.7024941789961</v>
      </c>
      <c r="I97" s="18">
        <v>35</v>
      </c>
      <c r="J97" s="18">
        <f t="shared" si="10"/>
        <v>536.8410640683056</v>
      </c>
      <c r="K97" s="18">
        <f t="shared" si="16"/>
        <v>50</v>
      </c>
      <c r="L97" s="18">
        <f t="shared" si="17"/>
        <v>10.736821281366112</v>
      </c>
    </row>
    <row r="98" spans="1:12" ht="12.75">
      <c r="A98" s="3">
        <v>71</v>
      </c>
      <c r="B98" s="18">
        <f t="shared" si="11"/>
        <v>29.23187104004794</v>
      </c>
      <c r="C98" s="18">
        <f t="shared" si="12"/>
        <v>12.558557505336205</v>
      </c>
      <c r="D98" s="18">
        <f t="shared" si="9"/>
        <v>495.48372030069794</v>
      </c>
      <c r="E98" s="18">
        <f t="shared" si="13"/>
        <v>50</v>
      </c>
      <c r="F98" s="18">
        <f t="shared" si="14"/>
        <v>9.90967440601396</v>
      </c>
      <c r="G98" s="18">
        <f t="shared" si="15"/>
        <v>495.48372030069794</v>
      </c>
      <c r="I98" s="18">
        <v>35.5</v>
      </c>
      <c r="J98" s="18">
        <f t="shared" si="10"/>
        <v>540.6448501103526</v>
      </c>
      <c r="K98" s="18">
        <f t="shared" si="16"/>
        <v>50</v>
      </c>
      <c r="L98" s="18">
        <f t="shared" si="17"/>
        <v>10.812897002207054</v>
      </c>
    </row>
    <row r="99" spans="1:12" ht="12.75">
      <c r="A99" s="3">
        <v>72</v>
      </c>
      <c r="B99" s="18">
        <f t="shared" si="11"/>
        <v>29.64358753356974</v>
      </c>
      <c r="C99" s="18">
        <f t="shared" si="12"/>
        <v>12.594033292768035</v>
      </c>
      <c r="D99" s="18">
        <f t="shared" si="9"/>
        <v>498.28698844675273</v>
      </c>
      <c r="E99" s="18">
        <f t="shared" si="13"/>
        <v>50</v>
      </c>
      <c r="F99" s="18">
        <f t="shared" si="14"/>
        <v>9.965739768935055</v>
      </c>
      <c r="G99" s="18">
        <f t="shared" si="15"/>
        <v>498.2869884467528</v>
      </c>
      <c r="I99" s="18">
        <v>36</v>
      </c>
      <c r="J99" s="18">
        <f t="shared" si="10"/>
        <v>544.4849553713959</v>
      </c>
      <c r="K99" s="18">
        <f t="shared" si="16"/>
        <v>50</v>
      </c>
      <c r="L99" s="18">
        <f t="shared" si="17"/>
        <v>10.88969910742792</v>
      </c>
    </row>
    <row r="100" spans="1:12" ht="12.75">
      <c r="A100" s="3">
        <v>73</v>
      </c>
      <c r="B100" s="18">
        <f t="shared" si="11"/>
        <v>30.05530402709154</v>
      </c>
      <c r="C100" s="18">
        <f t="shared" si="12"/>
        <v>12.629689219893036</v>
      </c>
      <c r="D100" s="18">
        <f t="shared" si="9"/>
        <v>501.11245900475296</v>
      </c>
      <c r="E100" s="18">
        <f t="shared" si="13"/>
        <v>50</v>
      </c>
      <c r="F100" s="18">
        <f t="shared" si="14"/>
        <v>10.02224918009506</v>
      </c>
      <c r="G100" s="18">
        <f t="shared" si="15"/>
        <v>501.11245900475296</v>
      </c>
      <c r="I100" s="18">
        <v>36.5</v>
      </c>
      <c r="J100" s="18">
        <f t="shared" si="10"/>
        <v>548.3617038877738</v>
      </c>
      <c r="K100" s="18">
        <f t="shared" si="16"/>
        <v>50</v>
      </c>
      <c r="L100" s="18">
        <f t="shared" si="17"/>
        <v>10.967234077755476</v>
      </c>
    </row>
    <row r="101" spans="1:12" ht="12.75">
      <c r="A101" s="3">
        <v>74</v>
      </c>
      <c r="B101" s="18">
        <f t="shared" si="11"/>
        <v>30.467020520613346</v>
      </c>
      <c r="C101" s="18">
        <f t="shared" si="12"/>
        <v>12.665525796718416</v>
      </c>
      <c r="D101" s="18">
        <f t="shared" si="9"/>
        <v>503.9602936325906</v>
      </c>
      <c r="E101" s="18">
        <f t="shared" si="13"/>
        <v>50</v>
      </c>
      <c r="F101" s="18">
        <f t="shared" si="14"/>
        <v>10.079205872651812</v>
      </c>
      <c r="G101" s="18">
        <f t="shared" si="15"/>
        <v>503.9602936325906</v>
      </c>
      <c r="I101" s="18">
        <v>37</v>
      </c>
      <c r="J101" s="18">
        <f t="shared" si="10"/>
        <v>552.2754227878614</v>
      </c>
      <c r="K101" s="18">
        <f t="shared" si="16"/>
        <v>50</v>
      </c>
      <c r="L101" s="18">
        <f t="shared" si="17"/>
        <v>11.04550845575723</v>
      </c>
    </row>
    <row r="102" spans="1:12" ht="12.75">
      <c r="A102" s="3">
        <v>75</v>
      </c>
      <c r="B102" s="18">
        <f t="shared" si="11"/>
        <v>30.878737014135147</v>
      </c>
      <c r="C102" s="18">
        <f t="shared" si="12"/>
        <v>12.701543535835322</v>
      </c>
      <c r="D102" s="18">
        <f t="shared" si="9"/>
        <v>506.8306552677076</v>
      </c>
      <c r="E102" s="18">
        <f t="shared" si="13"/>
        <v>50</v>
      </c>
      <c r="F102" s="18">
        <f t="shared" si="14"/>
        <v>10.13661310535415</v>
      </c>
      <c r="G102" s="18">
        <f t="shared" si="15"/>
        <v>506.8306552677075</v>
      </c>
      <c r="I102" s="18">
        <v>37.5</v>
      </c>
      <c r="J102" s="18">
        <f t="shared" si="10"/>
        <v>556.2264423196743</v>
      </c>
      <c r="K102" s="18">
        <f t="shared" si="16"/>
        <v>50</v>
      </c>
      <c r="L102" s="18">
        <f t="shared" si="17"/>
        <v>11.124528846393487</v>
      </c>
    </row>
    <row r="103" spans="1:12" ht="12.75">
      <c r="A103" s="3">
        <v>76</v>
      </c>
      <c r="B103" s="18">
        <f t="shared" si="11"/>
        <v>31.29045350765695</v>
      </c>
      <c r="C103" s="18">
        <f t="shared" si="12"/>
        <v>12.737742952426165</v>
      </c>
      <c r="D103" s="18">
        <f t="shared" si="9"/>
        <v>509.72370813641635</v>
      </c>
      <c r="E103" s="18">
        <f t="shared" si="13"/>
        <v>50</v>
      </c>
      <c r="F103" s="18">
        <f t="shared" si="14"/>
        <v>10.194474162728326</v>
      </c>
      <c r="G103" s="18">
        <f t="shared" si="15"/>
        <v>509.72370813641635</v>
      </c>
      <c r="I103" s="18">
        <v>38</v>
      </c>
      <c r="J103" s="18">
        <f t="shared" si="10"/>
        <v>560.215095878736</v>
      </c>
      <c r="K103" s="18">
        <f t="shared" si="16"/>
        <v>50</v>
      </c>
      <c r="L103" s="18">
        <f t="shared" si="17"/>
        <v>11.20430191757472</v>
      </c>
    </row>
    <row r="104" spans="1:12" ht="12.75">
      <c r="A104" s="3">
        <v>77</v>
      </c>
      <c r="B104" s="18">
        <f t="shared" si="11"/>
        <v>31.70217000117875</v>
      </c>
      <c r="C104" s="18">
        <f t="shared" si="12"/>
        <v>12.774124564272</v>
      </c>
      <c r="D104" s="18">
        <f t="shared" si="9"/>
        <v>512.6396177632979</v>
      </c>
      <c r="E104" s="18">
        <f t="shared" si="13"/>
        <v>50</v>
      </c>
      <c r="F104" s="18">
        <f t="shared" si="14"/>
        <v>10.252792355265958</v>
      </c>
      <c r="G104" s="18">
        <f t="shared" si="15"/>
        <v>512.6396177632979</v>
      </c>
      <c r="I104" s="18">
        <v>38.5</v>
      </c>
      <c r="J104" s="18">
        <f t="shared" si="10"/>
        <v>564.2417200362091</v>
      </c>
      <c r="K104" s="18">
        <f t="shared" si="16"/>
        <v>50</v>
      </c>
      <c r="L104" s="18">
        <f t="shared" si="17"/>
        <v>11.284834400724183</v>
      </c>
    </row>
    <row r="105" spans="1:12" ht="12.75">
      <c r="A105" s="3">
        <v>78</v>
      </c>
      <c r="B105" s="18">
        <f t="shared" si="11"/>
        <v>32.11388649470055</v>
      </c>
      <c r="C105" s="18">
        <f t="shared" si="12"/>
        <v>12.810688891759924</v>
      </c>
      <c r="D105" s="18">
        <f t="shared" si="9"/>
        <v>515.578550980671</v>
      </c>
      <c r="E105" s="18">
        <f t="shared" si="13"/>
        <v>50</v>
      </c>
      <c r="F105" s="18">
        <f t="shared" si="14"/>
        <v>10.311571019613421</v>
      </c>
      <c r="G105" s="18">
        <f t="shared" si="15"/>
        <v>515.578550980671</v>
      </c>
      <c r="I105" s="18">
        <v>39</v>
      </c>
      <c r="J105" s="18">
        <f t="shared" si="10"/>
        <v>568.3066545672982</v>
      </c>
      <c r="K105" s="18">
        <f t="shared" si="16"/>
        <v>50</v>
      </c>
      <c r="L105" s="18">
        <f t="shared" si="17"/>
        <v>11.366133091345965</v>
      </c>
    </row>
    <row r="106" spans="1:12" ht="12.75">
      <c r="A106" s="3">
        <v>79</v>
      </c>
      <c r="B106" s="18">
        <f t="shared" si="11"/>
        <v>32.52560298822235</v>
      </c>
      <c r="C106" s="18">
        <f t="shared" si="12"/>
        <v>12.84743645789051</v>
      </c>
      <c r="D106" s="18">
        <f t="shared" si="9"/>
        <v>518.5406759381369</v>
      </c>
      <c r="E106" s="18">
        <f t="shared" si="13"/>
        <v>50</v>
      </c>
      <c r="F106" s="18">
        <f t="shared" si="14"/>
        <v>10.370813518762738</v>
      </c>
      <c r="G106" s="18">
        <f t="shared" si="15"/>
        <v>518.5406759381369</v>
      </c>
      <c r="I106" s="18">
        <v>39.5</v>
      </c>
      <c r="J106" s="18">
        <f t="shared" si="10"/>
        <v>572.4102424799187</v>
      </c>
      <c r="K106" s="18">
        <f t="shared" si="16"/>
        <v>50</v>
      </c>
      <c r="L106" s="18">
        <f t="shared" si="17"/>
        <v>11.448204849598374</v>
      </c>
    </row>
    <row r="107" spans="1:12" ht="12.75">
      <c r="A107" s="3">
        <v>80</v>
      </c>
      <c r="B107" s="18">
        <f t="shared" si="11"/>
        <v>32.937319481744154</v>
      </c>
      <c r="C107" s="18">
        <f t="shared" si="12"/>
        <v>12.884367788285314</v>
      </c>
      <c r="D107" s="18">
        <f t="shared" si="9"/>
        <v>521.526162112202</v>
      </c>
      <c r="E107" s="18">
        <f t="shared" si="13"/>
        <v>50</v>
      </c>
      <c r="F107" s="18">
        <f t="shared" si="14"/>
        <v>10.430523242244039</v>
      </c>
      <c r="G107" s="18">
        <f t="shared" si="15"/>
        <v>521.526162112202</v>
      </c>
      <c r="I107" s="18">
        <v>40</v>
      </c>
      <c r="J107" s="18">
        <f t="shared" si="10"/>
        <v>576.5528300436416</v>
      </c>
      <c r="K107" s="18">
        <f t="shared" si="16"/>
        <v>50</v>
      </c>
      <c r="L107" s="18">
        <f t="shared" si="17"/>
        <v>11.531056600872832</v>
      </c>
    </row>
    <row r="108" spans="1:12" ht="12.75">
      <c r="A108" s="3">
        <v>81</v>
      </c>
      <c r="B108" s="18">
        <f t="shared" si="11"/>
        <v>33.349035975265956</v>
      </c>
      <c r="C108" s="18">
        <f t="shared" si="12"/>
        <v>12.921483411194366</v>
      </c>
      <c r="D108" s="18">
        <f t="shared" si="9"/>
        <v>524.5351803159721</v>
      </c>
      <c r="E108" s="18">
        <f t="shared" si="13"/>
        <v>50</v>
      </c>
      <c r="F108" s="18">
        <f t="shared" si="14"/>
        <v>10.49070360631944</v>
      </c>
      <c r="G108" s="18">
        <f t="shared" si="15"/>
        <v>524.5351803159721</v>
      </c>
      <c r="I108" s="18">
        <v>40.5</v>
      </c>
      <c r="J108" s="18">
        <f t="shared" si="10"/>
        <v>580.7347668189126</v>
      </c>
      <c r="K108" s="18">
        <f t="shared" si="16"/>
        <v>50</v>
      </c>
      <c r="L108" s="18">
        <f t="shared" si="17"/>
        <v>11.614695336378253</v>
      </c>
    </row>
    <row r="109" spans="1:12" ht="12.75">
      <c r="A109" s="3">
        <v>82</v>
      </c>
      <c r="B109" s="18">
        <f t="shared" si="11"/>
        <v>33.76075246878776</v>
      </c>
      <c r="C109" s="18">
        <f t="shared" si="12"/>
        <v>12.958783857503748</v>
      </c>
      <c r="D109" s="18">
        <f t="shared" si="9"/>
        <v>527.567902708927</v>
      </c>
      <c r="E109" s="18">
        <f t="shared" si="13"/>
        <v>50</v>
      </c>
      <c r="F109" s="18">
        <f t="shared" si="14"/>
        <v>10.551358054178541</v>
      </c>
      <c r="G109" s="18">
        <f t="shared" si="15"/>
        <v>527.567902708927</v>
      </c>
      <c r="I109" s="18">
        <v>41</v>
      </c>
      <c r="J109" s="18">
        <f t="shared" si="10"/>
        <v>584.9564056865484</v>
      </c>
      <c r="K109" s="18">
        <f t="shared" si="16"/>
        <v>50</v>
      </c>
      <c r="L109" s="18">
        <f t="shared" si="17"/>
        <v>11.699128113730968</v>
      </c>
    </row>
    <row r="110" spans="1:12" ht="12.75">
      <c r="A110" s="3">
        <v>83</v>
      </c>
      <c r="B110" s="18">
        <f t="shared" si="11"/>
        <v>34.17246896230956</v>
      </c>
      <c r="C110" s="18">
        <f t="shared" si="12"/>
        <v>12.996269660743165</v>
      </c>
      <c r="D110" s="18">
        <f t="shared" si="9"/>
        <v>530.6245028067693</v>
      </c>
      <c r="E110" s="18">
        <f t="shared" si="13"/>
        <v>50</v>
      </c>
      <c r="F110" s="18">
        <f t="shared" si="14"/>
        <v>10.612490056135387</v>
      </c>
      <c r="G110" s="18">
        <f t="shared" si="15"/>
        <v>530.6245028067693</v>
      </c>
      <c r="I110" s="18">
        <v>41.5</v>
      </c>
      <c r="J110" s="18">
        <f t="shared" si="10"/>
        <v>589.2181028775135</v>
      </c>
      <c r="K110" s="18">
        <f t="shared" si="16"/>
        <v>50</v>
      </c>
      <c r="L110" s="18">
        <f t="shared" si="17"/>
        <v>11.78436205755027</v>
      </c>
    </row>
    <row r="111" spans="1:12" ht="12.75">
      <c r="A111" s="3">
        <v>84</v>
      </c>
      <c r="B111" s="18">
        <f t="shared" si="11"/>
        <v>34.58418545583137</v>
      </c>
      <c r="C111" s="18">
        <f t="shared" si="12"/>
        <v>13.033941357093605</v>
      </c>
      <c r="D111" s="18">
        <f t="shared" si="9"/>
        <v>533.7051554913536</v>
      </c>
      <c r="E111" s="18">
        <f t="shared" si="13"/>
        <v>50</v>
      </c>
      <c r="F111" s="18">
        <f t="shared" si="14"/>
        <v>10.674103109827072</v>
      </c>
      <c r="G111" s="18">
        <f t="shared" si="15"/>
        <v>533.7051554913536</v>
      </c>
      <c r="I111" s="18">
        <v>42</v>
      </c>
      <c r="J111" s="18">
        <f t="shared" si="10"/>
        <v>593.5202180029797</v>
      </c>
      <c r="K111" s="18">
        <f t="shared" si="16"/>
        <v>50</v>
      </c>
      <c r="L111" s="18">
        <f t="shared" si="17"/>
        <v>11.870404360059595</v>
      </c>
    </row>
    <row r="112" spans="1:12" ht="12.75">
      <c r="A112" s="3">
        <v>85</v>
      </c>
      <c r="B112" s="18">
        <f t="shared" si="11"/>
        <v>34.99590194935317</v>
      </c>
      <c r="C112" s="18">
        <f t="shared" si="12"/>
        <v>13.07179948539497</v>
      </c>
      <c r="D112" s="18">
        <f t="shared" si="9"/>
        <v>536.8100370206898</v>
      </c>
      <c r="E112" s="18">
        <f t="shared" si="13"/>
        <v>50</v>
      </c>
      <c r="F112" s="18">
        <f t="shared" si="14"/>
        <v>10.736200740413796</v>
      </c>
      <c r="G112" s="18">
        <f t="shared" si="15"/>
        <v>536.8100370206898</v>
      </c>
      <c r="I112" s="18">
        <v>42.5</v>
      </c>
      <c r="J112" s="18">
        <f t="shared" si="10"/>
        <v>597.8631140846715</v>
      </c>
      <c r="K112" s="18">
        <f t="shared" si="16"/>
        <v>50</v>
      </c>
      <c r="L112" s="18">
        <f t="shared" si="17"/>
        <v>11.95726228169343</v>
      </c>
    </row>
    <row r="113" spans="1:12" ht="12.75">
      <c r="A113" s="3">
        <v>86</v>
      </c>
      <c r="B113" s="18">
        <f t="shared" si="11"/>
        <v>35.40761844287497</v>
      </c>
      <c r="C113" s="18">
        <f t="shared" si="12"/>
        <v>13.109844587153827</v>
      </c>
      <c r="D113" s="18">
        <f t="shared" si="9"/>
        <v>539.9393250390303</v>
      </c>
      <c r="E113" s="18">
        <f t="shared" si="13"/>
        <v>50</v>
      </c>
      <c r="F113" s="18">
        <f t="shared" si="14"/>
        <v>10.798786500780606</v>
      </c>
      <c r="G113" s="18">
        <f t="shared" si="15"/>
        <v>539.9393250390303</v>
      </c>
      <c r="I113" s="18">
        <v>43</v>
      </c>
      <c r="J113" s="18">
        <f t="shared" si="10"/>
        <v>602.2471575854973</v>
      </c>
      <c r="K113" s="18">
        <f t="shared" si="16"/>
        <v>50</v>
      </c>
      <c r="L113" s="18">
        <f t="shared" si="17"/>
        <v>12.044943151709948</v>
      </c>
    </row>
    <row r="114" spans="1:12" ht="12.75">
      <c r="A114" s="3">
        <v>87</v>
      </c>
      <c r="B114" s="18">
        <f t="shared" si="11"/>
        <v>35.81933493639677</v>
      </c>
      <c r="C114" s="18">
        <f t="shared" si="12"/>
        <v>13.148077206551122</v>
      </c>
      <c r="D114" s="18">
        <f t="shared" si="9"/>
        <v>543.0931985870325</v>
      </c>
      <c r="E114" s="18">
        <f t="shared" si="13"/>
        <v>50</v>
      </c>
      <c r="F114" s="18">
        <f t="shared" si="14"/>
        <v>10.86186397174065</v>
      </c>
      <c r="G114" s="18">
        <f t="shared" si="15"/>
        <v>543.0931985870325</v>
      </c>
      <c r="I114" s="18">
        <v>43.5</v>
      </c>
      <c r="J114" s="18">
        <f t="shared" si="10"/>
        <v>606.6727184404741</v>
      </c>
      <c r="K114" s="18">
        <f t="shared" si="16"/>
        <v>50</v>
      </c>
      <c r="L114" s="18">
        <f t="shared" si="17"/>
        <v>12.133454368809483</v>
      </c>
    </row>
    <row r="115" spans="1:12" ht="12.75">
      <c r="A115" s="3">
        <v>88</v>
      </c>
      <c r="B115" s="18">
        <f t="shared" si="11"/>
        <v>36.23105142991857</v>
      </c>
      <c r="C115" s="18">
        <f t="shared" si="12"/>
        <v>13.186497890449969</v>
      </c>
      <c r="D115" s="18">
        <f t="shared" si="9"/>
        <v>546.271838112002</v>
      </c>
      <c r="E115" s="18">
        <f t="shared" si="13"/>
        <v>50</v>
      </c>
      <c r="F115" s="18">
        <f t="shared" si="14"/>
        <v>10.92543676224004</v>
      </c>
      <c r="G115" s="18">
        <f t="shared" si="15"/>
        <v>546.271838112002</v>
      </c>
      <c r="I115" s="18">
        <v>44</v>
      </c>
      <c r="J115" s="18">
        <f t="shared" si="10"/>
        <v>611.1401700879421</v>
      </c>
      <c r="K115" s="18">
        <f t="shared" si="16"/>
        <v>50</v>
      </c>
      <c r="L115" s="18">
        <f t="shared" si="17"/>
        <v>12.222803401758842</v>
      </c>
    </row>
    <row r="116" spans="1:12" ht="12.75">
      <c r="A116" s="3">
        <v>89</v>
      </c>
      <c r="B116" s="18">
        <f t="shared" si="11"/>
        <v>36.642767923440374</v>
      </c>
      <c r="C116" s="18">
        <f t="shared" si="12"/>
        <v>13.225107188403488</v>
      </c>
      <c r="D116" s="18">
        <f t="shared" si="9"/>
        <v>549.4754254782182</v>
      </c>
      <c r="E116" s="18">
        <f t="shared" si="13"/>
        <v>50</v>
      </c>
      <c r="F116" s="18">
        <f t="shared" si="14"/>
        <v>10.989508509564365</v>
      </c>
      <c r="G116" s="18">
        <f t="shared" si="15"/>
        <v>549.4754254782182</v>
      </c>
      <c r="I116" s="18">
        <v>44.5</v>
      </c>
      <c r="J116" s="18">
        <f t="shared" si="10"/>
        <v>615.649889501077</v>
      </c>
      <c r="K116" s="18">
        <f t="shared" si="16"/>
        <v>50</v>
      </c>
      <c r="L116" s="18">
        <f t="shared" si="17"/>
        <v>12.31299779002154</v>
      </c>
    </row>
    <row r="117" spans="1:12" ht="12.75">
      <c r="A117" s="3">
        <v>90</v>
      </c>
      <c r="B117" s="18">
        <f t="shared" si="11"/>
        <v>37.054484416962175</v>
      </c>
      <c r="C117" s="18">
        <f t="shared" si="12"/>
        <v>13.263905652662643</v>
      </c>
      <c r="D117" s="18">
        <f t="shared" si="9"/>
        <v>552.7041439773384</v>
      </c>
      <c r="E117" s="18">
        <f t="shared" si="13"/>
        <v>50</v>
      </c>
      <c r="F117" s="18">
        <f t="shared" si="14"/>
        <v>11.054082879546767</v>
      </c>
      <c r="G117" s="18">
        <f t="shared" si="15"/>
        <v>552.7041439773384</v>
      </c>
      <c r="I117" s="18">
        <v>45</v>
      </c>
      <c r="J117" s="18">
        <f t="shared" si="10"/>
        <v>620.2022572196993</v>
      </c>
      <c r="K117" s="18">
        <f t="shared" si="16"/>
        <v>50</v>
      </c>
      <c r="L117" s="18">
        <f t="shared" si="17"/>
        <v>12.404045144393985</v>
      </c>
    </row>
    <row r="118" spans="1:12" ht="12.75">
      <c r="A118" s="3">
        <v>91</v>
      </c>
      <c r="B118" s="18">
        <f t="shared" si="11"/>
        <v>37.46620091048398</v>
      </c>
      <c r="C118" s="18">
        <f t="shared" si="12"/>
        <v>13.302893838184158</v>
      </c>
      <c r="D118" s="18">
        <f t="shared" si="9"/>
        <v>555.9581783388849</v>
      </c>
      <c r="E118" s="18">
        <f t="shared" si="13"/>
        <v>50</v>
      </c>
      <c r="F118" s="18">
        <f t="shared" si="14"/>
        <v>11.119163566777697</v>
      </c>
      <c r="G118" s="18">
        <f t="shared" si="15"/>
        <v>555.9581783388849</v>
      </c>
      <c r="I118" s="18">
        <v>45.5</v>
      </c>
      <c r="J118" s="18">
        <f t="shared" si="10"/>
        <v>624.7976573823842</v>
      </c>
      <c r="K118" s="18">
        <f t="shared" si="16"/>
        <v>50</v>
      </c>
      <c r="L118" s="18">
        <f t="shared" si="17"/>
        <v>12.495953147647683</v>
      </c>
    </row>
    <row r="119" spans="1:12" ht="12.75">
      <c r="A119" s="3">
        <v>92</v>
      </c>
      <c r="B119" s="18">
        <f t="shared" si="11"/>
        <v>37.87791740400578</v>
      </c>
      <c r="C119" s="18">
        <f t="shared" si="12"/>
        <v>13.342072302638448</v>
      </c>
      <c r="D119" s="18">
        <f t="shared" si="9"/>
        <v>559.2377147408149</v>
      </c>
      <c r="E119" s="18">
        <f t="shared" si="13"/>
        <v>50</v>
      </c>
      <c r="F119" s="18">
        <f t="shared" si="14"/>
        <v>11.184754294816297</v>
      </c>
      <c r="G119" s="18">
        <f t="shared" si="15"/>
        <v>559.2377147408149</v>
      </c>
      <c r="I119" s="18">
        <v>46</v>
      </c>
      <c r="J119" s="18">
        <f t="shared" si="10"/>
        <v>629.4364777588785</v>
      </c>
      <c r="K119" s="18">
        <f t="shared" si="16"/>
        <v>50</v>
      </c>
      <c r="L119" s="18">
        <f t="shared" si="17"/>
        <v>12.58872955517757</v>
      </c>
    </row>
    <row r="120" spans="1:12" ht="12.75">
      <c r="A120" s="3">
        <v>93</v>
      </c>
      <c r="B120" s="18">
        <f t="shared" si="11"/>
        <v>38.28963389752758</v>
      </c>
      <c r="C120" s="18">
        <f t="shared" si="12"/>
        <v>13.381441606417598</v>
      </c>
      <c r="D120" s="18">
        <f t="shared" si="9"/>
        <v>562.5429408201725</v>
      </c>
      <c r="E120" s="18">
        <f t="shared" si="13"/>
        <v>50</v>
      </c>
      <c r="F120" s="18">
        <f t="shared" si="14"/>
        <v>11.250858816403449</v>
      </c>
      <c r="G120" s="18">
        <f t="shared" si="15"/>
        <v>562.5429408201725</v>
      </c>
      <c r="I120" s="18">
        <v>46.5</v>
      </c>
      <c r="J120" s="18">
        <f t="shared" si="10"/>
        <v>634.1191097828192</v>
      </c>
      <c r="K120" s="18">
        <f t="shared" si="16"/>
        <v>50</v>
      </c>
      <c r="L120" s="18">
        <f t="shared" si="17"/>
        <v>12.682382195656384</v>
      </c>
    </row>
    <row r="121" spans="1:12" ht="12.75">
      <c r="A121" s="3">
        <v>94</v>
      </c>
      <c r="B121" s="18">
        <f t="shared" si="11"/>
        <v>38.70135039104938</v>
      </c>
      <c r="C121" s="18">
        <f t="shared" si="12"/>
        <v>13.42100231264338</v>
      </c>
      <c r="D121" s="18">
        <f t="shared" si="9"/>
        <v>565.8740456838232</v>
      </c>
      <c r="E121" s="18">
        <f t="shared" si="13"/>
        <v>50</v>
      </c>
      <c r="F121" s="18">
        <f t="shared" si="14"/>
        <v>11.317480913676464</v>
      </c>
      <c r="G121" s="18">
        <f t="shared" si="15"/>
        <v>565.8740456838232</v>
      </c>
      <c r="I121" s="18">
        <v>47</v>
      </c>
      <c r="J121" s="18">
        <f t="shared" si="10"/>
        <v>638.8459485847651</v>
      </c>
      <c r="K121" s="18">
        <f t="shared" si="16"/>
        <v>50</v>
      </c>
      <c r="L121" s="18">
        <f t="shared" si="17"/>
        <v>12.776918971695302</v>
      </c>
    </row>
    <row r="122" spans="1:12" ht="12.75">
      <c r="A122" s="3">
        <v>95</v>
      </c>
      <c r="B122" s="18">
        <f t="shared" si="11"/>
        <v>39.11306688457118</v>
      </c>
      <c r="C122" s="18">
        <f t="shared" si="12"/>
        <v>13.460754987175296</v>
      </c>
      <c r="D122" s="18">
        <f t="shared" si="9"/>
        <v>569.2312199192745</v>
      </c>
      <c r="E122" s="18">
        <f t="shared" si="13"/>
        <v>50</v>
      </c>
      <c r="F122" s="18">
        <f t="shared" si="14"/>
        <v>11.38462439838549</v>
      </c>
      <c r="G122" s="18">
        <f t="shared" si="15"/>
        <v>569.2312199192745</v>
      </c>
      <c r="I122" s="18">
        <v>47.5</v>
      </c>
      <c r="J122" s="18">
        <f t="shared" si="10"/>
        <v>643.6173930255366</v>
      </c>
      <c r="K122" s="18">
        <f t="shared" si="16"/>
        <v>50</v>
      </c>
      <c r="L122" s="18">
        <f t="shared" si="17"/>
        <v>12.87234786051073</v>
      </c>
    </row>
    <row r="123" spans="1:12" ht="12.75">
      <c r="A123" s="3">
        <v>96</v>
      </c>
      <c r="B123" s="18">
        <f t="shared" si="11"/>
        <v>39.52478337809299</v>
      </c>
      <c r="C123" s="18">
        <f t="shared" si="12"/>
        <v>13.50070019861869</v>
      </c>
      <c r="D123" s="18">
        <f t="shared" si="9"/>
        <v>572.6146556055802</v>
      </c>
      <c r="E123" s="18">
        <f t="shared" si="13"/>
        <v>50</v>
      </c>
      <c r="F123" s="18">
        <f t="shared" si="14"/>
        <v>11.452293112111605</v>
      </c>
      <c r="G123" s="18">
        <f t="shared" si="15"/>
        <v>572.6146556055802</v>
      </c>
      <c r="I123" s="18">
        <v>48</v>
      </c>
      <c r="J123" s="18">
        <f t="shared" si="10"/>
        <v>648.4338457298752</v>
      </c>
      <c r="K123" s="18">
        <f t="shared" si="16"/>
        <v>50</v>
      </c>
      <c r="L123" s="18">
        <f t="shared" si="17"/>
        <v>12.968676914597504</v>
      </c>
    </row>
    <row r="124" spans="1:12" ht="12.75">
      <c r="A124" s="3">
        <v>97</v>
      </c>
      <c r="B124" s="18">
        <f t="shared" si="11"/>
        <v>39.93649987161479</v>
      </c>
      <c r="C124" s="18">
        <f t="shared" si="12"/>
        <v>13.540838518332865</v>
      </c>
      <c r="D124" s="18">
        <f t="shared" si="9"/>
        <v>576.0245463243295</v>
      </c>
      <c r="E124" s="18">
        <f t="shared" si="13"/>
        <v>50</v>
      </c>
      <c r="F124" s="18">
        <f t="shared" si="14"/>
        <v>11.520490926486591</v>
      </c>
      <c r="G124" s="18">
        <f t="shared" si="15"/>
        <v>576.0245463243295</v>
      </c>
      <c r="I124" s="18">
        <v>48.5</v>
      </c>
      <c r="J124" s="18">
        <f t="shared" si="10"/>
        <v>653.2957131204153</v>
      </c>
      <c r="K124" s="18">
        <f t="shared" si="16"/>
        <v>50</v>
      </c>
      <c r="L124" s="18">
        <f t="shared" si="17"/>
        <v>13.065914262408306</v>
      </c>
    </row>
    <row r="125" spans="1:12" ht="12.75">
      <c r="A125" s="3">
        <v>98</v>
      </c>
      <c r="B125" s="18">
        <f t="shared" si="11"/>
        <v>40.348216365136594</v>
      </c>
      <c r="C125" s="18">
        <f t="shared" si="12"/>
        <v>13.581170520439274</v>
      </c>
      <c r="D125" s="18">
        <f t="shared" si="9"/>
        <v>579.4610871707241</v>
      </c>
      <c r="E125" s="18">
        <f t="shared" si="13"/>
        <v>50</v>
      </c>
      <c r="F125" s="18">
        <f t="shared" si="14"/>
        <v>11.589221743414482</v>
      </c>
      <c r="G125" s="18">
        <f t="shared" si="15"/>
        <v>579.4610871707241</v>
      </c>
      <c r="I125" s="18">
        <v>49</v>
      </c>
      <c r="J125" s="18">
        <f t="shared" si="10"/>
        <v>658.2034054519816</v>
      </c>
      <c r="K125" s="18">
        <f t="shared" si="16"/>
        <v>50</v>
      </c>
      <c r="L125" s="18">
        <f t="shared" si="17"/>
        <v>13.164068109039631</v>
      </c>
    </row>
    <row r="126" spans="1:12" ht="12.75">
      <c r="A126" s="3">
        <v>99</v>
      </c>
      <c r="B126" s="18">
        <f t="shared" si="11"/>
        <v>40.759932858658395</v>
      </c>
      <c r="C126" s="18">
        <f t="shared" si="12"/>
        <v>13.621696781829707</v>
      </c>
      <c r="D126" s="18">
        <f t="shared" si="9"/>
        <v>582.9244747647383</v>
      </c>
      <c r="E126" s="18">
        <f t="shared" si="13"/>
        <v>50</v>
      </c>
      <c r="F126" s="18">
        <f t="shared" si="14"/>
        <v>11.658489495294766</v>
      </c>
      <c r="G126" s="18">
        <f t="shared" si="15"/>
        <v>582.9244747647383</v>
      </c>
      <c r="I126" s="18">
        <v>49.5</v>
      </c>
      <c r="J126" s="18">
        <f t="shared" si="10"/>
        <v>663.1573368462042</v>
      </c>
      <c r="K126" s="18">
        <f t="shared" si="16"/>
        <v>50</v>
      </c>
      <c r="L126" s="18">
        <f t="shared" si="17"/>
        <v>13.263146736924083</v>
      </c>
    </row>
    <row r="127" spans="1:12" ht="12.75">
      <c r="A127" s="3">
        <v>100</v>
      </c>
      <c r="B127" s="18">
        <f t="shared" si="11"/>
        <v>41.1716493521802</v>
      </c>
      <c r="C127" s="18">
        <f t="shared" si="12"/>
        <v>13.662417882174568</v>
      </c>
      <c r="D127" s="18">
        <f t="shared" si="9"/>
        <v>586.4149072623707</v>
      </c>
      <c r="E127" s="18">
        <f t="shared" si="13"/>
        <v>50</v>
      </c>
      <c r="F127" s="18">
        <f t="shared" si="14"/>
        <v>11.728298145247413</v>
      </c>
      <c r="G127" s="18">
        <f t="shared" si="15"/>
        <v>586.4149072623707</v>
      </c>
      <c r="I127" s="18">
        <v>50</v>
      </c>
      <c r="J127" s="18">
        <f t="shared" si="10"/>
        <v>668.1579253264656</v>
      </c>
      <c r="K127" s="18">
        <f t="shared" si="16"/>
        <v>50</v>
      </c>
      <c r="L127" s="18">
        <f t="shared" si="17"/>
        <v>13.363158506529311</v>
      </c>
    </row>
    <row r="128" spans="1:12" ht="12.75">
      <c r="A128" s="3">
        <v>101</v>
      </c>
      <c r="B128" s="18">
        <f t="shared" si="11"/>
        <v>41.583365845702</v>
      </c>
      <c r="C128" s="18">
        <f t="shared" si="12"/>
        <v>13.703334403931137</v>
      </c>
      <c r="D128" s="18">
        <f t="shared" si="9"/>
        <v>589.9325843669795</v>
      </c>
      <c r="E128" s="18">
        <f t="shared" si="13"/>
        <v>50</v>
      </c>
      <c r="F128" s="18">
        <f t="shared" si="14"/>
        <v>11.798651687339591</v>
      </c>
      <c r="G128" s="18">
        <f t="shared" si="15"/>
        <v>589.9325843669795</v>
      </c>
      <c r="I128" s="18">
        <v>50.5</v>
      </c>
      <c r="J128" s="18">
        <f t="shared" si="10"/>
        <v>673.2055928531738</v>
      </c>
      <c r="K128" s="18">
        <f t="shared" si="16"/>
        <v>50</v>
      </c>
      <c r="L128" s="18">
        <f t="shared" si="17"/>
        <v>13.464111857063477</v>
      </c>
    </row>
    <row r="129" spans="1:12" ht="12.75">
      <c r="A129" s="3">
        <v>102</v>
      </c>
      <c r="B129" s="18">
        <f t="shared" si="11"/>
        <v>41.9950823392238</v>
      </c>
      <c r="C129" s="18">
        <f t="shared" si="12"/>
        <v>13.744446932351943</v>
      </c>
      <c r="D129" s="18">
        <f t="shared" si="9"/>
        <v>593.4777073407109</v>
      </c>
      <c r="E129" s="18">
        <f t="shared" si="13"/>
        <v>50</v>
      </c>
      <c r="F129" s="18">
        <f t="shared" si="14"/>
        <v>11.869554146814218</v>
      </c>
      <c r="G129" s="18">
        <f t="shared" si="15"/>
        <v>593.4777073407109</v>
      </c>
      <c r="I129" s="18">
        <v>51</v>
      </c>
      <c r="J129" s="18">
        <f t="shared" si="10"/>
        <v>678.3007653593675</v>
      </c>
      <c r="K129" s="18">
        <f t="shared" si="16"/>
        <v>50</v>
      </c>
      <c r="L129" s="18">
        <f t="shared" si="17"/>
        <v>13.56601530718735</v>
      </c>
    </row>
    <row r="130" spans="1:12" ht="12.75">
      <c r="A130" s="3">
        <v>103</v>
      </c>
      <c r="B130" s="18">
        <f t="shared" si="11"/>
        <v>42.4067988327456</v>
      </c>
      <c r="C130" s="18">
        <f t="shared" si="12"/>
        <v>13.785756055493092</v>
      </c>
      <c r="D130" s="18">
        <f t="shared" si="9"/>
        <v>597.0504790160119</v>
      </c>
      <c r="E130" s="18">
        <f t="shared" si="13"/>
        <v>50</v>
      </c>
      <c r="F130" s="18">
        <f t="shared" si="14"/>
        <v>11.941009580320237</v>
      </c>
      <c r="G130" s="18">
        <f t="shared" si="15"/>
        <v>597.0504790160119</v>
      </c>
      <c r="I130" s="18">
        <v>51.5</v>
      </c>
      <c r="J130" s="18">
        <f t="shared" si="10"/>
        <v>683.4438727866577</v>
      </c>
      <c r="K130" s="18">
        <f t="shared" si="16"/>
        <v>50</v>
      </c>
      <c r="L130" s="18">
        <f t="shared" si="17"/>
        <v>13.668877455733154</v>
      </c>
    </row>
    <row r="131" spans="1:12" ht="12.75">
      <c r="A131" s="3">
        <v>104</v>
      </c>
      <c r="B131" s="18">
        <f t="shared" si="11"/>
        <v>42.8185153262674</v>
      </c>
      <c r="C131" s="18">
        <f t="shared" si="12"/>
        <v>13.827262364222706</v>
      </c>
      <c r="D131" s="18">
        <f t="shared" si="9"/>
        <v>600.6511038072365</v>
      </c>
      <c r="E131" s="18">
        <f t="shared" si="13"/>
        <v>50</v>
      </c>
      <c r="F131" s="18">
        <f t="shared" si="14"/>
        <v>12.013022076144729</v>
      </c>
      <c r="G131" s="18">
        <f t="shared" si="15"/>
        <v>600.6511038072365</v>
      </c>
      <c r="I131" s="18">
        <v>52</v>
      </c>
      <c r="J131" s="18">
        <f t="shared" si="10"/>
        <v>688.6353491215071</v>
      </c>
      <c r="K131" s="18">
        <f t="shared" si="16"/>
        <v>50</v>
      </c>
      <c r="L131" s="18">
        <f t="shared" si="17"/>
        <v>13.772706982430144</v>
      </c>
    </row>
    <row r="132" spans="1:12" ht="12.75">
      <c r="A132" s="3">
        <v>105</v>
      </c>
      <c r="B132" s="18">
        <f t="shared" si="11"/>
        <v>43.2302318197892</v>
      </c>
      <c r="C132" s="18">
        <f t="shared" si="12"/>
        <v>13.868966452229357</v>
      </c>
      <c r="D132" s="18">
        <f t="shared" si="9"/>
        <v>604.2797877223403</v>
      </c>
      <c r="E132" s="18">
        <f t="shared" si="13"/>
        <v>50</v>
      </c>
      <c r="F132" s="18">
        <f t="shared" si="14"/>
        <v>12.085595754446807</v>
      </c>
      <c r="G132" s="18">
        <f t="shared" si="15"/>
        <v>604.2797877223403</v>
      </c>
      <c r="I132" s="18">
        <v>52.5</v>
      </c>
      <c r="J132" s="18">
        <f t="shared" si="10"/>
        <v>693.8756324318516</v>
      </c>
      <c r="K132" s="18">
        <f t="shared" si="16"/>
        <v>50</v>
      </c>
      <c r="L132" s="18">
        <f t="shared" si="17"/>
        <v>13.877512648637031</v>
      </c>
    </row>
    <row r="133" spans="1:12" ht="12.75">
      <c r="A133" s="3">
        <v>106</v>
      </c>
      <c r="B133" s="18">
        <f t="shared" si="11"/>
        <v>43.641948313311005</v>
      </c>
      <c r="C133" s="18">
        <f t="shared" si="12"/>
        <v>13.910868916030578</v>
      </c>
      <c r="D133" s="18">
        <f t="shared" si="9"/>
        <v>607.9367383746688</v>
      </c>
      <c r="E133" s="18">
        <f t="shared" si="13"/>
        <v>50</v>
      </c>
      <c r="F133" s="18">
        <f t="shared" si="14"/>
        <v>12.158734767493376</v>
      </c>
      <c r="G133" s="18">
        <f t="shared" si="15"/>
        <v>607.9367383746688</v>
      </c>
      <c r="I133" s="18">
        <v>53</v>
      </c>
      <c r="J133" s="18">
        <f t="shared" si="10"/>
        <v>699.1651649040631</v>
      </c>
      <c r="K133" s="18">
        <f t="shared" si="16"/>
        <v>50</v>
      </c>
      <c r="L133" s="18">
        <f t="shared" si="17"/>
        <v>13.983303298081262</v>
      </c>
    </row>
    <row r="134" spans="1:12" ht="12.75">
      <c r="A134" s="3">
        <v>107</v>
      </c>
      <c r="B134" s="18">
        <f t="shared" si="11"/>
        <v>44.053664806832806</v>
      </c>
      <c r="C134" s="18">
        <f t="shared" si="12"/>
        <v>13.952970354981383</v>
      </c>
      <c r="D134" s="18">
        <f t="shared" si="9"/>
        <v>611.6221649948342</v>
      </c>
      <c r="E134" s="18">
        <f t="shared" si="13"/>
        <v>50</v>
      </c>
      <c r="F134" s="18">
        <f t="shared" si="14"/>
        <v>12.232443299896683</v>
      </c>
      <c r="G134" s="18">
        <f t="shared" si="15"/>
        <v>611.6221649948342</v>
      </c>
      <c r="I134" s="18">
        <v>53.5</v>
      </c>
      <c r="J134" s="18">
        <f t="shared" si="10"/>
        <v>704.5043928802647</v>
      </c>
      <c r="K134" s="18">
        <f t="shared" si="16"/>
        <v>50</v>
      </c>
      <c r="L134" s="18">
        <f t="shared" si="17"/>
        <v>14.090087857605294</v>
      </c>
    </row>
    <row r="135" spans="1:12" ht="12.75">
      <c r="A135" s="3">
        <v>108</v>
      </c>
      <c r="B135" s="18">
        <f t="shared" si="11"/>
        <v>44.46538130035461</v>
      </c>
      <c r="C135" s="18">
        <f t="shared" si="12"/>
        <v>13.995271371282842</v>
      </c>
      <c r="D135" s="18">
        <f t="shared" si="9"/>
        <v>615.3362784426872</v>
      </c>
      <c r="E135" s="18">
        <f t="shared" si="13"/>
        <v>50</v>
      </c>
      <c r="F135" s="18">
        <f t="shared" si="14"/>
        <v>12.306725568853745</v>
      </c>
      <c r="G135" s="18">
        <f t="shared" si="15"/>
        <v>615.3362784426872</v>
      </c>
      <c r="I135" s="18">
        <v>54</v>
      </c>
      <c r="J135" s="18">
        <f t="shared" si="10"/>
        <v>709.8937668959936</v>
      </c>
      <c r="K135" s="18">
        <f t="shared" si="16"/>
        <v>50</v>
      </c>
      <c r="L135" s="18">
        <f t="shared" si="17"/>
        <v>14.197875337919873</v>
      </c>
    </row>
    <row r="136" spans="1:12" ht="12.75">
      <c r="A136" s="3">
        <v>109</v>
      </c>
      <c r="B136" s="18">
        <f t="shared" si="11"/>
        <v>44.877097793876416</v>
      </c>
      <c r="C136" s="18">
        <f t="shared" si="12"/>
        <v>14.03777256999068</v>
      </c>
      <c r="D136" s="18">
        <f t="shared" si="9"/>
        <v>619.0792912193804</v>
      </c>
      <c r="E136" s="18">
        <f t="shared" si="13"/>
        <v>50</v>
      </c>
      <c r="F136" s="18">
        <f t="shared" si="14"/>
        <v>12.381585824387606</v>
      </c>
      <c r="G136" s="18">
        <f t="shared" si="15"/>
        <v>619.0792912193804</v>
      </c>
      <c r="I136" s="18">
        <v>54.5</v>
      </c>
      <c r="J136" s="18">
        <f t="shared" si="10"/>
        <v>715.333741718216</v>
      </c>
      <c r="K136" s="18">
        <f t="shared" si="16"/>
        <v>50</v>
      </c>
      <c r="L136" s="18">
        <f t="shared" si="17"/>
        <v>14.306674834364319</v>
      </c>
    </row>
    <row r="137" spans="1:12" ht="12.75">
      <c r="A137" s="3">
        <v>110</v>
      </c>
      <c r="B137" s="18">
        <f t="shared" si="11"/>
        <v>45.28881428739822</v>
      </c>
      <c r="C137" s="18">
        <f t="shared" si="12"/>
        <v>14.080474559023973</v>
      </c>
      <c r="D137" s="18">
        <f t="shared" si="9"/>
        <v>622.8514174795283</v>
      </c>
      <c r="E137" s="18">
        <f t="shared" si="13"/>
        <v>50</v>
      </c>
      <c r="F137" s="18">
        <f t="shared" si="14"/>
        <v>12.457028349590566</v>
      </c>
      <c r="G137" s="18">
        <f t="shared" si="15"/>
        <v>622.8514174795283</v>
      </c>
      <c r="I137" s="18">
        <v>55</v>
      </c>
      <c r="J137" s="18">
        <f t="shared" si="10"/>
        <v>720.8247763837043</v>
      </c>
      <c r="K137" s="18">
        <f t="shared" si="16"/>
        <v>50</v>
      </c>
      <c r="L137" s="18">
        <f t="shared" si="17"/>
        <v>14.416495527674085</v>
      </c>
    </row>
    <row r="138" spans="1:12" ht="12.75">
      <c r="A138" s="3">
        <v>111</v>
      </c>
      <c r="B138" s="18">
        <f t="shared" si="11"/>
        <v>45.70053078092002</v>
      </c>
      <c r="C138" s="18">
        <f t="shared" si="12"/>
        <v>14.123377949173788</v>
      </c>
      <c r="D138" s="18">
        <f t="shared" si="9"/>
        <v>626.6528730434576</v>
      </c>
      <c r="E138" s="18">
        <f t="shared" si="13"/>
        <v>50</v>
      </c>
      <c r="F138" s="18">
        <f t="shared" si="14"/>
        <v>12.533057460869152</v>
      </c>
      <c r="G138" s="18">
        <f t="shared" si="15"/>
        <v>626.6528730434576</v>
      </c>
      <c r="I138" s="18">
        <v>55.5</v>
      </c>
      <c r="J138" s="18">
        <f t="shared" si="10"/>
        <v>726.367334237769</v>
      </c>
      <c r="K138" s="18">
        <f t="shared" si="16"/>
        <v>50</v>
      </c>
      <c r="L138" s="18">
        <f t="shared" si="17"/>
        <v>14.52734668475538</v>
      </c>
    </row>
    <row r="139" spans="1:12" ht="12.75">
      <c r="A139" s="3">
        <v>112</v>
      </c>
      <c r="B139" s="18">
        <f t="shared" si="11"/>
        <v>46.11224727444182</v>
      </c>
      <c r="C139" s="18">
        <f t="shared" si="12"/>
        <v>14.166483354111973</v>
      </c>
      <c r="D139" s="18">
        <f t="shared" si="9"/>
        <v>630.4838754095578</v>
      </c>
      <c r="E139" s="18">
        <f t="shared" si="13"/>
        <v>50</v>
      </c>
      <c r="F139" s="18">
        <f t="shared" si="14"/>
        <v>12.609677508191155</v>
      </c>
      <c r="G139" s="18">
        <f t="shared" si="15"/>
        <v>630.4838754095578</v>
      </c>
      <c r="I139" s="18">
        <v>56</v>
      </c>
      <c r="J139" s="18">
        <f t="shared" si="10"/>
        <v>731.96188297336</v>
      </c>
      <c r="K139" s="18">
        <f t="shared" si="16"/>
        <v>50</v>
      </c>
      <c r="L139" s="18">
        <f t="shared" si="17"/>
        <v>14.6392376594672</v>
      </c>
    </row>
    <row r="140" spans="1:12" ht="12.75">
      <c r="A140" s="3">
        <v>113</v>
      </c>
      <c r="B140" s="18">
        <f t="shared" si="11"/>
        <v>46.52396376796362</v>
      </c>
      <c r="C140" s="18">
        <f t="shared" si="12"/>
        <v>14.20979139039989</v>
      </c>
      <c r="D140" s="18">
        <f t="shared" si="9"/>
        <v>634.3446437667229</v>
      </c>
      <c r="E140" s="18">
        <f t="shared" si="13"/>
        <v>50</v>
      </c>
      <c r="F140" s="18">
        <f t="shared" si="14"/>
        <v>12.686892875334458</v>
      </c>
      <c r="G140" s="18">
        <f t="shared" si="15"/>
        <v>634.3446437667229</v>
      </c>
      <c r="I140" s="18">
        <v>56.5</v>
      </c>
      <c r="J140" s="18">
        <f t="shared" si="10"/>
        <v>737.608894670527</v>
      </c>
      <c r="K140" s="18">
        <f t="shared" si="16"/>
        <v>50</v>
      </c>
      <c r="L140" s="18">
        <f t="shared" si="17"/>
        <v>14.75217789341054</v>
      </c>
    </row>
    <row r="141" spans="1:12" ht="12.75">
      <c r="A141" s="3">
        <v>114</v>
      </c>
      <c r="B141" s="18">
        <f t="shared" si="11"/>
        <v>46.93568026148542</v>
      </c>
      <c r="C141" s="18">
        <f t="shared" si="12"/>
        <v>14.253302677497265</v>
      </c>
      <c r="D141" s="18">
        <f t="shared" si="9"/>
        <v>638.2353990068942</v>
      </c>
      <c r="E141" s="18">
        <f t="shared" si="13"/>
        <v>50</v>
      </c>
      <c r="F141" s="18">
        <f t="shared" si="14"/>
        <v>12.764707980137885</v>
      </c>
      <c r="G141" s="18">
        <f t="shared" si="15"/>
        <v>638.2353990068942</v>
      </c>
      <c r="I141" s="18">
        <v>57</v>
      </c>
      <c r="J141" s="18">
        <f t="shared" si="10"/>
        <v>743.30884583626</v>
      </c>
      <c r="K141" s="18">
        <f t="shared" si="16"/>
        <v>50</v>
      </c>
      <c r="L141" s="18">
        <f t="shared" si="17"/>
        <v>14.866176916725202</v>
      </c>
    </row>
    <row r="142" spans="1:12" ht="12.75">
      <c r="A142" s="3">
        <v>115</v>
      </c>
      <c r="B142" s="18">
        <f t="shared" si="11"/>
        <v>47.347396755007225</v>
      </c>
      <c r="C142" s="18">
        <f t="shared" si="12"/>
        <v>14.297017837771033</v>
      </c>
      <c r="D142" s="18">
        <f t="shared" si="9"/>
        <v>642.1563637376966</v>
      </c>
      <c r="E142" s="18">
        <f t="shared" si="13"/>
        <v>50</v>
      </c>
      <c r="F142" s="18">
        <f t="shared" si="14"/>
        <v>12.84312727475393</v>
      </c>
      <c r="G142" s="18">
        <f t="shared" si="15"/>
        <v>642.1563637376966</v>
      </c>
      <c r="I142" s="18">
        <v>57.5</v>
      </c>
      <c r="J142" s="18">
        <f t="shared" si="10"/>
        <v>749.0622174446926</v>
      </c>
      <c r="K142" s="18">
        <f t="shared" si="16"/>
        <v>50</v>
      </c>
      <c r="L142" s="18">
        <f t="shared" si="17"/>
        <v>14.981244348893851</v>
      </c>
    </row>
    <row r="143" spans="1:12" ht="12.75">
      <c r="A143" s="3">
        <v>116</v>
      </c>
      <c r="B143" s="18">
        <f t="shared" si="11"/>
        <v>47.759113248529026</v>
      </c>
      <c r="C143" s="18">
        <f t="shared" si="12"/>
        <v>14.340937496504239</v>
      </c>
      <c r="D143" s="18">
        <f t="shared" si="9"/>
        <v>646.1077622951764</v>
      </c>
      <c r="E143" s="18">
        <f t="shared" si="13"/>
        <v>50</v>
      </c>
      <c r="F143" s="18">
        <f t="shared" si="14"/>
        <v>12.922155245903527</v>
      </c>
      <c r="G143" s="18">
        <f t="shared" si="15"/>
        <v>646.1077622951764</v>
      </c>
      <c r="I143" s="18">
        <v>58</v>
      </c>
      <c r="J143" s="18">
        <f t="shared" si="10"/>
        <v>754.8694949776917</v>
      </c>
      <c r="K143" s="18">
        <f t="shared" si="16"/>
        <v>50</v>
      </c>
      <c r="L143" s="18">
        <f t="shared" si="17"/>
        <v>15.097389899553834</v>
      </c>
    </row>
    <row r="144" spans="1:12" ht="12.75">
      <c r="A144" s="3">
        <v>117</v>
      </c>
      <c r="B144" s="18">
        <f t="shared" si="11"/>
        <v>48.17082974205083</v>
      </c>
      <c r="C144" s="18">
        <f t="shared" si="12"/>
        <v>14.38506228190501</v>
      </c>
      <c r="D144" s="18">
        <f t="shared" si="9"/>
        <v>650.0898207566373</v>
      </c>
      <c r="E144" s="18">
        <f t="shared" si="13"/>
        <v>50</v>
      </c>
      <c r="F144" s="18">
        <f t="shared" si="14"/>
        <v>13.001796415132747</v>
      </c>
      <c r="G144" s="18">
        <f t="shared" si="15"/>
        <v>650.0898207566373</v>
      </c>
      <c r="I144" s="18">
        <v>58.5</v>
      </c>
      <c r="J144" s="18">
        <f t="shared" si="10"/>
        <v>760.7311684658215</v>
      </c>
      <c r="K144" s="18">
        <f t="shared" si="16"/>
        <v>50</v>
      </c>
      <c r="L144" s="18">
        <f t="shared" si="17"/>
        <v>15.21462336931643</v>
      </c>
    </row>
    <row r="145" spans="1:12" ht="12.75">
      <c r="A145" s="3">
        <v>118</v>
      </c>
      <c r="B145" s="18">
        <f t="shared" si="11"/>
        <v>48.58254623557263</v>
      </c>
      <c r="C145" s="18">
        <f t="shared" si="12"/>
        <v>14.429392825115476</v>
      </c>
      <c r="D145" s="18">
        <f t="shared" si="9"/>
        <v>654.1027669535717</v>
      </c>
      <c r="E145" s="18">
        <f t="shared" si="13"/>
        <v>50</v>
      </c>
      <c r="F145" s="18">
        <f t="shared" si="14"/>
        <v>13.082055339071434</v>
      </c>
      <c r="G145" s="18">
        <f t="shared" si="15"/>
        <v>654.1027669535717</v>
      </c>
      <c r="I145" s="18">
        <v>59</v>
      </c>
      <c r="J145" s="18">
        <f t="shared" si="10"/>
        <v>766.6477325296948</v>
      </c>
      <c r="K145" s="18">
        <f t="shared" si="16"/>
        <v>50</v>
      </c>
      <c r="L145" s="18">
        <f t="shared" si="17"/>
        <v>15.332954650593898</v>
      </c>
    </row>
    <row r="146" spans="1:12" ht="12.75">
      <c r="A146" s="3">
        <v>119</v>
      </c>
      <c r="B146" s="18">
        <f t="shared" si="11"/>
        <v>48.99426272909443</v>
      </c>
      <c r="C146" s="18">
        <f t="shared" si="12"/>
        <v>14.473929760220882</v>
      </c>
      <c r="D146" s="18">
        <f t="shared" si="9"/>
        <v>658.1468304847008</v>
      </c>
      <c r="E146" s="18">
        <f t="shared" si="13"/>
        <v>50</v>
      </c>
      <c r="F146" s="18">
        <f t="shared" si="14"/>
        <v>13.162936609694016</v>
      </c>
      <c r="G146" s="18">
        <f t="shared" si="15"/>
        <v>658.1468304847008</v>
      </c>
      <c r="I146" s="18">
        <v>59.5</v>
      </c>
      <c r="J146" s="18">
        <f t="shared" si="10"/>
        <v>772.6196864217071</v>
      </c>
      <c r="K146" s="18">
        <f t="shared" si="16"/>
        <v>50</v>
      </c>
      <c r="L146" s="18">
        <f t="shared" si="17"/>
        <v>15.452393728434142</v>
      </c>
    </row>
    <row r="147" spans="1:12" ht="12.75">
      <c r="A147" s="3">
        <v>120</v>
      </c>
      <c r="B147" s="18">
        <f t="shared" si="11"/>
        <v>49.40597922261623</v>
      </c>
      <c r="C147" s="18">
        <f t="shared" si="12"/>
        <v>14.518673724258587</v>
      </c>
      <c r="D147" s="18">
        <f t="shared" si="9"/>
        <v>662.2222427291073</v>
      </c>
      <c r="E147" s="18">
        <f t="shared" si="13"/>
        <v>50</v>
      </c>
      <c r="F147" s="18">
        <f t="shared" si="14"/>
        <v>13.244444854582145</v>
      </c>
      <c r="G147" s="18">
        <f t="shared" si="15"/>
        <v>662.2222427291073</v>
      </c>
      <c r="I147" s="18">
        <v>60</v>
      </c>
      <c r="J147" s="18">
        <f t="shared" si="10"/>
        <v>778.6475340681693</v>
      </c>
      <c r="K147" s="18">
        <f t="shared" si="16"/>
        <v>50</v>
      </c>
      <c r="L147" s="18">
        <f t="shared" si="17"/>
        <v>15.572950681363386</v>
      </c>
    </row>
    <row r="148" spans="1:12" ht="12.75">
      <c r="A148" s="3">
        <v>121</v>
      </c>
      <c r="B148" s="18">
        <f t="shared" si="11"/>
        <v>49.81769571613803</v>
      </c>
      <c r="C148" s="18">
        <f t="shared" si="12"/>
        <v>14.563625357227217</v>
      </c>
      <c r="D148" s="18">
        <f t="shared" si="9"/>
        <v>666.3292368594749</v>
      </c>
      <c r="E148" s="18">
        <f t="shared" si="13"/>
        <v>50</v>
      </c>
      <c r="F148" s="18">
        <f t="shared" si="14"/>
        <v>13.3265847371895</v>
      </c>
      <c r="G148" s="18">
        <f t="shared" si="15"/>
        <v>666.3292368594749</v>
      </c>
      <c r="I148" s="18">
        <v>60.5</v>
      </c>
      <c r="J148" s="18">
        <f t="shared" si="10"/>
        <v>784.7317841118254</v>
      </c>
      <c r="K148" s="18">
        <f t="shared" si="16"/>
        <v>50</v>
      </c>
      <c r="L148" s="18">
        <f t="shared" si="17"/>
        <v>15.694635682236507</v>
      </c>
    </row>
    <row r="149" spans="1:12" ht="12.75">
      <c r="A149" s="3">
        <v>122</v>
      </c>
      <c r="B149" s="18">
        <f t="shared" si="11"/>
        <v>50.22941220965984</v>
      </c>
      <c r="C149" s="18">
        <f t="shared" si="12"/>
        <v>14.608785302095804</v>
      </c>
      <c r="D149" s="18">
        <f t="shared" si="9"/>
        <v>670.4680478554304</v>
      </c>
      <c r="E149" s="18">
        <f t="shared" si="13"/>
        <v>50</v>
      </c>
      <c r="F149" s="18">
        <f t="shared" si="14"/>
        <v>13.409360957108609</v>
      </c>
      <c r="G149" s="18">
        <f t="shared" si="15"/>
        <v>670.4680478554304</v>
      </c>
      <c r="I149" s="18">
        <v>61</v>
      </c>
      <c r="J149" s="18">
        <f t="shared" si="10"/>
        <v>790.8729499547759</v>
      </c>
      <c r="K149" s="18">
        <f t="shared" si="16"/>
        <v>50</v>
      </c>
      <c r="L149" s="18">
        <f t="shared" si="17"/>
        <v>15.817458999095518</v>
      </c>
    </row>
    <row r="150" spans="1:12" ht="12.75">
      <c r="A150" s="3">
        <v>123</v>
      </c>
      <c r="B150" s="18">
        <f t="shared" si="11"/>
        <v>50.64112870318164</v>
      </c>
      <c r="C150" s="18">
        <f t="shared" si="12"/>
        <v>14.65415420481298</v>
      </c>
      <c r="D150" s="18">
        <f t="shared" si="9"/>
        <v>674.6389125169853</v>
      </c>
      <c r="E150" s="18">
        <f t="shared" si="13"/>
        <v>50</v>
      </c>
      <c r="F150" s="18">
        <f t="shared" si="14"/>
        <v>13.492778250339706</v>
      </c>
      <c r="G150" s="18">
        <f t="shared" si="15"/>
        <v>674.6389125169853</v>
      </c>
      <c r="I150" s="18">
        <v>61.5</v>
      </c>
      <c r="J150" s="18">
        <f t="shared" si="10"/>
        <v>797.0715498017984</v>
      </c>
      <c r="K150" s="18">
        <f t="shared" si="16"/>
        <v>50</v>
      </c>
      <c r="L150" s="18">
        <f t="shared" si="17"/>
        <v>15.941430996035967</v>
      </c>
    </row>
    <row r="151" spans="1:12" ht="12.75">
      <c r="A151" s="3">
        <v>124</v>
      </c>
      <c r="B151" s="18">
        <f t="shared" si="11"/>
        <v>51.052845196703444</v>
      </c>
      <c r="C151" s="18">
        <f t="shared" si="12"/>
        <v>14.69973271431622</v>
      </c>
      <c r="D151" s="18">
        <f t="shared" si="9"/>
        <v>678.842069478086</v>
      </c>
      <c r="E151" s="18">
        <f t="shared" si="13"/>
        <v>50</v>
      </c>
      <c r="F151" s="18">
        <f t="shared" si="14"/>
        <v>13.576841389561721</v>
      </c>
      <c r="G151" s="18">
        <f t="shared" si="15"/>
        <v>678.842069478086</v>
      </c>
      <c r="I151" s="18">
        <v>62</v>
      </c>
      <c r="J151" s="18">
        <f t="shared" si="10"/>
        <v>803.3281067040759</v>
      </c>
      <c r="K151" s="18">
        <f t="shared" si="16"/>
        <v>50</v>
      </c>
      <c r="L151" s="18">
        <f t="shared" si="17"/>
        <v>16.06656213408152</v>
      </c>
    </row>
    <row r="152" spans="1:12" ht="12.75">
      <c r="A152" s="3">
        <v>125</v>
      </c>
      <c r="B152" s="18">
        <f t="shared" si="11"/>
        <v>51.464561690225246</v>
      </c>
      <c r="C152" s="18">
        <f t="shared" si="12"/>
        <v>14.745521482541134</v>
      </c>
      <c r="D152" s="18">
        <f t="shared" si="9"/>
        <v>683.0777592202674</v>
      </c>
      <c r="E152" s="18">
        <f t="shared" si="13"/>
        <v>50</v>
      </c>
      <c r="F152" s="18">
        <f t="shared" si="14"/>
        <v>13.661555184405348</v>
      </c>
      <c r="G152" s="18">
        <f t="shared" si="15"/>
        <v>683.0777592202674</v>
      </c>
      <c r="I152" s="18">
        <v>62.5</v>
      </c>
      <c r="J152" s="18">
        <f t="shared" si="10"/>
        <v>809.6431486033322</v>
      </c>
      <c r="K152" s="18">
        <f t="shared" si="16"/>
        <v>50</v>
      </c>
      <c r="L152" s="18">
        <f t="shared" si="17"/>
        <v>16.192862972066642</v>
      </c>
    </row>
    <row r="153" spans="1:12" ht="12.75">
      <c r="A153" s="3">
        <v>126</v>
      </c>
      <c r="B153" s="18">
        <f t="shared" si="11"/>
        <v>51.87627818374705</v>
      </c>
      <c r="C153" s="18">
        <f t="shared" si="12"/>
        <v>14.79152116443078</v>
      </c>
      <c r="D153" s="18">
        <f t="shared" si="9"/>
        <v>687.3462240864108</v>
      </c>
      <c r="E153" s="18">
        <f t="shared" si="13"/>
        <v>50</v>
      </c>
      <c r="F153" s="18">
        <f t="shared" si="14"/>
        <v>13.746924481728215</v>
      </c>
      <c r="G153" s="18">
        <f t="shared" si="15"/>
        <v>687.3462240864108</v>
      </c>
      <c r="I153" s="18">
        <v>63</v>
      </c>
      <c r="J153" s="18">
        <f t="shared" si="10"/>
        <v>816.01720837638</v>
      </c>
      <c r="K153" s="18">
        <f t="shared" si="16"/>
        <v>50</v>
      </c>
      <c r="L153" s="18">
        <f t="shared" si="17"/>
        <v>16.3203441675276</v>
      </c>
    </row>
    <row r="154" spans="1:12" ht="12.75">
      <c r="A154" s="3">
        <v>127</v>
      </c>
      <c r="B154" s="18">
        <f t="shared" si="11"/>
        <v>52.28799467726885</v>
      </c>
      <c r="C154" s="18">
        <f t="shared" si="12"/>
        <v>14.837732417945029</v>
      </c>
      <c r="D154" s="18">
        <f t="shared" si="9"/>
        <v>691.6477082946096</v>
      </c>
      <c r="E154" s="18">
        <f t="shared" si="13"/>
        <v>50</v>
      </c>
      <c r="F154" s="18">
        <f t="shared" si="14"/>
        <v>13.832954165892193</v>
      </c>
      <c r="G154" s="18">
        <f t="shared" si="15"/>
        <v>691.6477082946096</v>
      </c>
      <c r="I154" s="18">
        <v>63.5</v>
      </c>
      <c r="J154" s="18">
        <f t="shared" si="10"/>
        <v>822.4508238800878</v>
      </c>
      <c r="K154" s="18">
        <f t="shared" si="16"/>
        <v>50</v>
      </c>
      <c r="L154" s="18">
        <f t="shared" si="17"/>
        <v>16.449016477601756</v>
      </c>
    </row>
    <row r="155" spans="1:12" ht="12.75">
      <c r="A155" s="3">
        <v>128</v>
      </c>
      <c r="B155" s="18">
        <f t="shared" si="11"/>
        <v>52.69971117079065</v>
      </c>
      <c r="C155" s="18">
        <f t="shared" si="12"/>
        <v>14.88415590406999</v>
      </c>
      <c r="D155" s="18">
        <f aca="true" t="shared" si="18" ref="D155:D218">$I$18*POWER(COSH(B155/($I$7*100/(2*PI()*$I$4)))+$I$11*SINH(B155/($I$7*100/(2*PI()*$I$4))),2)</f>
        <v>695.9824579521431</v>
      </c>
      <c r="E155" s="18">
        <f t="shared" si="13"/>
        <v>50</v>
      </c>
      <c r="F155" s="18">
        <f t="shared" si="14"/>
        <v>13.919649159042862</v>
      </c>
      <c r="G155" s="18">
        <f t="shared" si="15"/>
        <v>695.9824579521431</v>
      </c>
      <c r="I155" s="18">
        <v>64</v>
      </c>
      <c r="J155" s="18">
        <f aca="true" t="shared" si="19" ref="J155:J218">$I$18*POWER(COSH(I155/($I$7*100/(2*PI()*$I$4)))+$I$11*SINH(I155/($I$7*100/(2*PI()*$I$4))),2)</f>
        <v>828.9445379967648</v>
      </c>
      <c r="K155" s="18">
        <f t="shared" si="16"/>
        <v>50</v>
      </c>
      <c r="L155" s="18">
        <f t="shared" si="17"/>
        <v>16.578890759935295</v>
      </c>
    </row>
    <row r="156" spans="1:12" ht="12.75">
      <c r="A156" s="3">
        <v>129</v>
      </c>
      <c r="B156" s="18">
        <f aca="true" t="shared" si="20" ref="B156:B219">$I$20/400*A156</f>
        <v>53.11142766431245</v>
      </c>
      <c r="C156" s="18">
        <f aca="true" t="shared" si="21" ref="C156:C219">SQRT(D156/PI())</f>
        <v>14.930792286827453</v>
      </c>
      <c r="D156" s="18">
        <f t="shared" si="18"/>
        <v>700.3507210695562</v>
      </c>
      <c r="E156" s="18">
        <f aca="true" t="shared" si="22" ref="E156:E219">$I$6</f>
        <v>50</v>
      </c>
      <c r="F156" s="18">
        <f aca="true" t="shared" si="23" ref="F156:F219">D156/E156</f>
        <v>14.007014421391125</v>
      </c>
      <c r="G156" s="18">
        <f aca="true" t="shared" si="24" ref="G156:G219">E156*F156</f>
        <v>700.3507210695562</v>
      </c>
      <c r="I156" s="18">
        <v>64.5</v>
      </c>
      <c r="J156" s="18">
        <f t="shared" si="19"/>
        <v>835.4988986799704</v>
      </c>
      <c r="K156" s="18">
        <f aca="true" t="shared" si="25" ref="K156:K219">$I$6</f>
        <v>50</v>
      </c>
      <c r="L156" s="18">
        <f aca="true" t="shared" si="26" ref="L156:L219">J156/K156</f>
        <v>16.709977973599408</v>
      </c>
    </row>
    <row r="157" spans="1:12" ht="12.75">
      <c r="A157" s="3">
        <v>130</v>
      </c>
      <c r="B157" s="18">
        <f t="shared" si="20"/>
        <v>53.52314415783425</v>
      </c>
      <c r="C157" s="18">
        <f t="shared" si="21"/>
        <v>14.977642233284397</v>
      </c>
      <c r="D157" s="18">
        <f t="shared" si="18"/>
        <v>704.7527475748506</v>
      </c>
      <c r="E157" s="18">
        <f t="shared" si="22"/>
        <v>50</v>
      </c>
      <c r="F157" s="18">
        <f t="shared" si="23"/>
        <v>14.095054951497012</v>
      </c>
      <c r="G157" s="18">
        <f t="shared" si="24"/>
        <v>704.7527475748506</v>
      </c>
      <c r="I157" s="18">
        <v>65</v>
      </c>
      <c r="J157" s="18">
        <f t="shared" si="19"/>
        <v>842.1144590007509</v>
      </c>
      <c r="K157" s="18">
        <f t="shared" si="25"/>
        <v>50</v>
      </c>
      <c r="L157" s="18">
        <f t="shared" si="26"/>
        <v>16.84228918001502</v>
      </c>
    </row>
    <row r="158" spans="1:12" ht="12.75">
      <c r="A158" s="3">
        <v>131</v>
      </c>
      <c r="B158" s="18">
        <f t="shared" si="20"/>
        <v>53.934860651356054</v>
      </c>
      <c r="C158" s="18">
        <f t="shared" si="21"/>
        <v>15.024706413562516</v>
      </c>
      <c r="D158" s="18">
        <f t="shared" si="18"/>
        <v>709.188789327782</v>
      </c>
      <c r="E158" s="18">
        <f t="shared" si="22"/>
        <v>50</v>
      </c>
      <c r="F158" s="18">
        <f t="shared" si="23"/>
        <v>14.18377578655564</v>
      </c>
      <c r="G158" s="18">
        <f t="shared" si="24"/>
        <v>709.188789327782</v>
      </c>
      <c r="I158" s="18">
        <v>65.5</v>
      </c>
      <c r="J158" s="18">
        <f t="shared" si="19"/>
        <v>848.7917771943106</v>
      </c>
      <c r="K158" s="18">
        <f t="shared" si="25"/>
        <v>50</v>
      </c>
      <c r="L158" s="18">
        <f t="shared" si="26"/>
        <v>16.975835543886213</v>
      </c>
    </row>
    <row r="159" spans="1:12" ht="12.75">
      <c r="A159" s="3">
        <v>132</v>
      </c>
      <c r="B159" s="18">
        <f t="shared" si="20"/>
        <v>54.346577144877855</v>
      </c>
      <c r="C159" s="18">
        <f t="shared" si="21"/>
        <v>15.071985500847816</v>
      </c>
      <c r="D159" s="18">
        <f t="shared" si="18"/>
        <v>713.6591001342726</v>
      </c>
      <c r="E159" s="18">
        <f t="shared" si="22"/>
        <v>50</v>
      </c>
      <c r="F159" s="18">
        <f t="shared" si="23"/>
        <v>14.273182002685452</v>
      </c>
      <c r="G159" s="18">
        <f t="shared" si="24"/>
        <v>713.6591001342726</v>
      </c>
      <c r="I159" s="18">
        <v>66</v>
      </c>
      <c r="J159" s="18">
        <f t="shared" si="19"/>
        <v>855.5314167071153</v>
      </c>
      <c r="K159" s="18">
        <f t="shared" si="25"/>
        <v>50</v>
      </c>
      <c r="L159" s="18">
        <f t="shared" si="26"/>
        <v>17.110628334142305</v>
      </c>
    </row>
    <row r="160" spans="1:12" ht="12.75">
      <c r="A160" s="3">
        <v>133</v>
      </c>
      <c r="B160" s="18">
        <f t="shared" si="20"/>
        <v>54.75829363839966</v>
      </c>
      <c r="C160" s="18">
        <f t="shared" si="21"/>
        <v>15.11948017140025</v>
      </c>
      <c r="D160" s="18">
        <f t="shared" si="18"/>
        <v>718.1639357609316</v>
      </c>
      <c r="E160" s="18">
        <f t="shared" si="22"/>
        <v>50</v>
      </c>
      <c r="F160" s="18">
        <f t="shared" si="23"/>
        <v>14.363278715218632</v>
      </c>
      <c r="G160" s="18">
        <f t="shared" si="24"/>
        <v>718.1639357609316</v>
      </c>
      <c r="I160" s="18">
        <v>66.5</v>
      </c>
      <c r="J160" s="18">
        <f t="shared" si="19"/>
        <v>862.333946244438</v>
      </c>
      <c r="K160" s="18">
        <f t="shared" si="25"/>
        <v>50</v>
      </c>
      <c r="L160" s="18">
        <f t="shared" si="26"/>
        <v>17.246678924888762</v>
      </c>
    </row>
    <row r="161" spans="1:12" ht="12.75">
      <c r="A161" s="3">
        <v>134</v>
      </c>
      <c r="B161" s="18">
        <f t="shared" si="20"/>
        <v>55.17001013192146</v>
      </c>
      <c r="C161" s="18">
        <f t="shared" si="21"/>
        <v>15.167191104563365</v>
      </c>
      <c r="D161" s="18">
        <f t="shared" si="18"/>
        <v>722.7035539496875</v>
      </c>
      <c r="E161" s="18">
        <f t="shared" si="22"/>
        <v>50</v>
      </c>
      <c r="F161" s="18">
        <f t="shared" si="23"/>
        <v>14.45407107899375</v>
      </c>
      <c r="G161" s="18">
        <f t="shared" si="24"/>
        <v>722.7035539496875</v>
      </c>
      <c r="I161" s="18">
        <v>67</v>
      </c>
      <c r="J161" s="18">
        <f t="shared" si="19"/>
        <v>869.1999398183468</v>
      </c>
      <c r="K161" s="18">
        <f t="shared" si="25"/>
        <v>50</v>
      </c>
      <c r="L161" s="18">
        <f t="shared" si="26"/>
        <v>17.383998796366935</v>
      </c>
    </row>
    <row r="162" spans="1:12" ht="12.75">
      <c r="A162" s="3">
        <v>135</v>
      </c>
      <c r="B162" s="18">
        <f t="shared" si="20"/>
        <v>55.58172662544327</v>
      </c>
      <c r="C162" s="18">
        <f t="shared" si="21"/>
        <v>15.21511898277406</v>
      </c>
      <c r="D162" s="18">
        <f t="shared" si="18"/>
        <v>727.2782144325375</v>
      </c>
      <c r="E162" s="18">
        <f t="shared" si="22"/>
        <v>50</v>
      </c>
      <c r="F162" s="18">
        <f t="shared" si="23"/>
        <v>14.54556428865075</v>
      </c>
      <c r="G162" s="18">
        <f t="shared" si="24"/>
        <v>727.2782144325375</v>
      </c>
      <c r="I162" s="18">
        <v>67.5</v>
      </c>
      <c r="J162" s="18">
        <f t="shared" si="19"/>
        <v>876.1299767961423</v>
      </c>
      <c r="K162" s="18">
        <f t="shared" si="25"/>
        <v>50</v>
      </c>
      <c r="L162" s="18">
        <f t="shared" si="26"/>
        <v>17.522599535922847</v>
      </c>
    </row>
    <row r="163" spans="1:12" ht="12.75">
      <c r="A163" s="3">
        <v>136</v>
      </c>
      <c r="B163" s="18">
        <f t="shared" si="20"/>
        <v>55.99344311896507</v>
      </c>
      <c r="C163" s="18">
        <f t="shared" si="21"/>
        <v>15.263264491572297</v>
      </c>
      <c r="D163" s="18">
        <f t="shared" si="18"/>
        <v>731.8881789464041</v>
      </c>
      <c r="E163" s="18">
        <f t="shared" si="22"/>
        <v>50</v>
      </c>
      <c r="F163" s="18">
        <f t="shared" si="23"/>
        <v>14.637763578928082</v>
      </c>
      <c r="G163" s="18">
        <f t="shared" si="24"/>
        <v>731.8881789464041</v>
      </c>
      <c r="I163" s="18">
        <v>68</v>
      </c>
      <c r="J163" s="18">
        <f t="shared" si="19"/>
        <v>883.1246419492447</v>
      </c>
      <c r="K163" s="18">
        <f t="shared" si="25"/>
        <v>50</v>
      </c>
      <c r="L163" s="18">
        <f t="shared" si="26"/>
        <v>17.662492838984896</v>
      </c>
    </row>
    <row r="164" spans="1:12" ht="12.75">
      <c r="A164" s="3">
        <v>137</v>
      </c>
      <c r="B164" s="18">
        <f t="shared" si="20"/>
        <v>56.40515961248687</v>
      </c>
      <c r="C164" s="18">
        <f t="shared" si="21"/>
        <v>15.311628319610953</v>
      </c>
      <c r="D164" s="18">
        <f t="shared" si="18"/>
        <v>736.5337112481141</v>
      </c>
      <c r="E164" s="18">
        <f t="shared" si="22"/>
        <v>50</v>
      </c>
      <c r="F164" s="18">
        <f t="shared" si="23"/>
        <v>14.73067422496228</v>
      </c>
      <c r="G164" s="18">
        <f t="shared" si="24"/>
        <v>736.5337112481141</v>
      </c>
      <c r="I164" s="18">
        <v>68.5</v>
      </c>
      <c r="J164" s="18">
        <f t="shared" si="19"/>
        <v>890.1845255025388</v>
      </c>
      <c r="K164" s="18">
        <f t="shared" si="25"/>
        <v>50</v>
      </c>
      <c r="L164" s="18">
        <f t="shared" si="26"/>
        <v>17.803690510050775</v>
      </c>
    </row>
    <row r="165" spans="1:12" ht="12.75">
      <c r="A165" s="3">
        <v>138</v>
      </c>
      <c r="B165" s="18">
        <f t="shared" si="20"/>
        <v>56.81687610600867</v>
      </c>
      <c r="C165" s="18">
        <f t="shared" si="21"/>
        <v>15.36021115866565</v>
      </c>
      <c r="D165" s="18">
        <f t="shared" si="18"/>
        <v>741.2150771294873</v>
      </c>
      <c r="E165" s="18">
        <f t="shared" si="22"/>
        <v>50</v>
      </c>
      <c r="F165" s="18">
        <f t="shared" si="23"/>
        <v>14.824301542589746</v>
      </c>
      <c r="G165" s="18">
        <f t="shared" si="24"/>
        <v>741.2150771294873</v>
      </c>
      <c r="I165" s="18">
        <v>69</v>
      </c>
      <c r="J165" s="18">
        <f t="shared" si="19"/>
        <v>897.3102231841776</v>
      </c>
      <c r="K165" s="18">
        <f t="shared" si="25"/>
        <v>50</v>
      </c>
      <c r="L165" s="18">
        <f t="shared" si="26"/>
        <v>17.946204463683554</v>
      </c>
    </row>
    <row r="166" spans="1:12" ht="12.75">
      <c r="A166" s="3">
        <v>139</v>
      </c>
      <c r="B166" s="18">
        <f t="shared" si="20"/>
        <v>57.22859259953047</v>
      </c>
      <c r="C166" s="18">
        <f t="shared" si="21"/>
        <v>15.40901370364464</v>
      </c>
      <c r="D166" s="18">
        <f t="shared" si="18"/>
        <v>745.9325444325434</v>
      </c>
      <c r="E166" s="18">
        <f t="shared" si="22"/>
        <v>50</v>
      </c>
      <c r="F166" s="18">
        <f t="shared" si="23"/>
        <v>14.918650888650868</v>
      </c>
      <c r="G166" s="18">
        <f t="shared" si="24"/>
        <v>745.9325444325434</v>
      </c>
      <c r="I166" s="18">
        <v>69.5</v>
      </c>
      <c r="J166" s="18">
        <f t="shared" si="19"/>
        <v>904.5023362758533</v>
      </c>
      <c r="K166" s="18">
        <f t="shared" si="25"/>
        <v>50</v>
      </c>
      <c r="L166" s="18">
        <f t="shared" si="26"/>
        <v>18.090046725517066</v>
      </c>
    </row>
    <row r="167" spans="1:12" ht="12.75">
      <c r="A167" s="3">
        <v>140</v>
      </c>
      <c r="B167" s="18">
        <f t="shared" si="20"/>
        <v>57.640309093052274</v>
      </c>
      <c r="C167" s="18">
        <f t="shared" si="21"/>
        <v>15.458036652598752</v>
      </c>
      <c r="D167" s="18">
        <f t="shared" si="18"/>
        <v>750.6863830648265</v>
      </c>
      <c r="E167" s="18">
        <f t="shared" si="22"/>
        <v>50</v>
      </c>
      <c r="F167" s="18">
        <f t="shared" si="23"/>
        <v>15.01372766129653</v>
      </c>
      <c r="G167" s="18">
        <f t="shared" si="24"/>
        <v>750.6863830648265</v>
      </c>
      <c r="I167" s="18">
        <v>70</v>
      </c>
      <c r="J167" s="18">
        <f t="shared" si="19"/>
        <v>911.7614716635312</v>
      </c>
      <c r="K167" s="18">
        <f t="shared" si="25"/>
        <v>50</v>
      </c>
      <c r="L167" s="18">
        <f t="shared" si="26"/>
        <v>18.235229433270625</v>
      </c>
    </row>
    <row r="168" spans="1:12" ht="12.75">
      <c r="A168" s="3">
        <v>141</v>
      </c>
      <c r="B168" s="18">
        <f t="shared" si="20"/>
        <v>58.052025586574075</v>
      </c>
      <c r="C168" s="18">
        <f t="shared" si="21"/>
        <v>15.507280706731398</v>
      </c>
      <c r="D168" s="18">
        <f t="shared" si="18"/>
        <v>755.4768650148499</v>
      </c>
      <c r="E168" s="18">
        <f t="shared" si="22"/>
        <v>50</v>
      </c>
      <c r="F168" s="18">
        <f t="shared" si="23"/>
        <v>15.109537300296997</v>
      </c>
      <c r="G168" s="18">
        <f t="shared" si="24"/>
        <v>755.4768650148499</v>
      </c>
      <c r="I168" s="18">
        <v>70.5</v>
      </c>
      <c r="J168" s="18">
        <f t="shared" si="19"/>
        <v>919.0882418886639</v>
      </c>
      <c r="K168" s="18">
        <f t="shared" si="25"/>
        <v>50</v>
      </c>
      <c r="L168" s="18">
        <f t="shared" si="26"/>
        <v>18.38176483777328</v>
      </c>
    </row>
    <row r="169" spans="1:12" ht="12.75">
      <c r="A169" s="3">
        <v>142</v>
      </c>
      <c r="B169" s="18">
        <f t="shared" si="20"/>
        <v>58.46374208009588</v>
      </c>
      <c r="C169" s="18">
        <f t="shared" si="21"/>
        <v>15.55674657040857</v>
      </c>
      <c r="D169" s="18">
        <f t="shared" si="18"/>
        <v>760.3042643676546</v>
      </c>
      <c r="E169" s="18">
        <f t="shared" si="22"/>
        <v>50</v>
      </c>
      <c r="F169" s="18">
        <f t="shared" si="23"/>
        <v>15.206085287353092</v>
      </c>
      <c r="G169" s="18">
        <f t="shared" si="24"/>
        <v>760.3042643676546</v>
      </c>
      <c r="I169" s="18">
        <v>71</v>
      </c>
      <c r="J169" s="18">
        <f t="shared" si="19"/>
        <v>926.4832651998755</v>
      </c>
      <c r="K169" s="18">
        <f t="shared" si="25"/>
        <v>50</v>
      </c>
      <c r="L169" s="18">
        <f t="shared" si="26"/>
        <v>18.52966530399751</v>
      </c>
    </row>
    <row r="170" spans="1:12" ht="12.75">
      <c r="A170" s="3">
        <v>143</v>
      </c>
      <c r="B170" s="18">
        <f t="shared" si="20"/>
        <v>58.87545857361768</v>
      </c>
      <c r="C170" s="18">
        <f t="shared" si="21"/>
        <v>15.60643495116894</v>
      </c>
      <c r="D170" s="18">
        <f t="shared" si="18"/>
        <v>765.1688573204935</v>
      </c>
      <c r="E170" s="18">
        <f t="shared" si="22"/>
        <v>50</v>
      </c>
      <c r="F170" s="18">
        <f t="shared" si="23"/>
        <v>15.30337714640987</v>
      </c>
      <c r="G170" s="18">
        <f t="shared" si="24"/>
        <v>765.1688573204935</v>
      </c>
      <c r="I170" s="18">
        <v>71.5</v>
      </c>
      <c r="J170" s="18">
        <f t="shared" si="19"/>
        <v>933.9471656051334</v>
      </c>
      <c r="K170" s="18">
        <f t="shared" si="25"/>
        <v>50</v>
      </c>
      <c r="L170" s="18">
        <f t="shared" si="26"/>
        <v>18.678943312102668</v>
      </c>
    </row>
    <row r="171" spans="1:12" ht="12.75">
      <c r="A171" s="3">
        <v>144</v>
      </c>
      <c r="B171" s="18">
        <f t="shared" si="20"/>
        <v>59.28717506713948</v>
      </c>
      <c r="C171" s="18">
        <f t="shared" si="21"/>
        <v>15.656346559733949</v>
      </c>
      <c r="D171" s="18">
        <f t="shared" si="18"/>
        <v>770.0709221986313</v>
      </c>
      <c r="E171" s="18">
        <f t="shared" si="22"/>
        <v>50</v>
      </c>
      <c r="F171" s="18">
        <f t="shared" si="23"/>
        <v>15.401418443972625</v>
      </c>
      <c r="G171" s="18">
        <f t="shared" si="24"/>
        <v>770.0709221986313</v>
      </c>
      <c r="I171" s="18">
        <v>72</v>
      </c>
      <c r="J171" s="18">
        <f t="shared" si="19"/>
        <v>941.4805729244017</v>
      </c>
      <c r="K171" s="18">
        <f t="shared" si="25"/>
        <v>50</v>
      </c>
      <c r="L171" s="18">
        <f t="shared" si="26"/>
        <v>18.829611458488035</v>
      </c>
    </row>
    <row r="172" spans="1:12" ht="12.75">
      <c r="A172" s="3">
        <v>145</v>
      </c>
      <c r="B172" s="18">
        <f t="shared" si="20"/>
        <v>59.69889156066128</v>
      </c>
      <c r="C172" s="18">
        <f t="shared" si="21"/>
        <v>15.706482110018017</v>
      </c>
      <c r="D172" s="18">
        <f t="shared" si="18"/>
        <v>775.0107394712719</v>
      </c>
      <c r="E172" s="18">
        <f t="shared" si="22"/>
        <v>50</v>
      </c>
      <c r="F172" s="18">
        <f t="shared" si="23"/>
        <v>15.500214789425439</v>
      </c>
      <c r="G172" s="18">
        <f t="shared" si="24"/>
        <v>775.0107394712719</v>
      </c>
      <c r="I172" s="18">
        <v>72.5</v>
      </c>
      <c r="J172" s="18">
        <f t="shared" si="19"/>
        <v>949.0841228427869</v>
      </c>
      <c r="K172" s="18">
        <f t="shared" si="25"/>
        <v>50</v>
      </c>
      <c r="L172" s="18">
        <f t="shared" si="26"/>
        <v>18.981682456855737</v>
      </c>
    </row>
    <row r="173" spans="1:12" ht="12.75">
      <c r="A173" s="3">
        <v>146</v>
      </c>
      <c r="B173" s="18">
        <f t="shared" si="20"/>
        <v>60.11060805418308</v>
      </c>
      <c r="C173" s="18">
        <f t="shared" si="21"/>
        <v>15.756842319138718</v>
      </c>
      <c r="D173" s="18">
        <f t="shared" si="18"/>
        <v>779.9885917676028</v>
      </c>
      <c r="E173" s="18">
        <f t="shared" si="22"/>
        <v>50</v>
      </c>
      <c r="F173" s="18">
        <f t="shared" si="23"/>
        <v>15.599771835352055</v>
      </c>
      <c r="G173" s="18">
        <f t="shared" si="24"/>
        <v>779.9885917676028</v>
      </c>
      <c r="I173" s="18">
        <v>73</v>
      </c>
      <c r="J173" s="18">
        <f t="shared" si="19"/>
        <v>956.7584569641803</v>
      </c>
      <c r="K173" s="18">
        <f t="shared" si="25"/>
        <v>50</v>
      </c>
      <c r="L173" s="18">
        <f t="shared" si="26"/>
        <v>19.135169139283605</v>
      </c>
    </row>
    <row r="174" spans="1:12" ht="12.75">
      <c r="A174" s="3">
        <v>147</v>
      </c>
      <c r="B174" s="18">
        <f t="shared" si="20"/>
        <v>60.52232454770488</v>
      </c>
      <c r="C174" s="18">
        <f t="shared" si="21"/>
        <v>15.807427907427057</v>
      </c>
      <c r="D174" s="18">
        <f t="shared" si="18"/>
        <v>785.0047638929668</v>
      </c>
      <c r="E174" s="18">
        <f t="shared" si="22"/>
        <v>50</v>
      </c>
      <c r="F174" s="18">
        <f t="shared" si="23"/>
        <v>15.700095277859337</v>
      </c>
      <c r="G174" s="18">
        <f t="shared" si="24"/>
        <v>785.0047638929668</v>
      </c>
      <c r="I174" s="18">
        <v>73.5</v>
      </c>
      <c r="J174" s="18">
        <f t="shared" si="19"/>
        <v>964.5042228653951</v>
      </c>
      <c r="K174" s="18">
        <f t="shared" si="25"/>
        <v>50</v>
      </c>
      <c r="L174" s="18">
        <f t="shared" si="26"/>
        <v>19.290084457307902</v>
      </c>
    </row>
    <row r="175" spans="1:12" ht="12.75">
      <c r="A175" s="3">
        <v>148</v>
      </c>
      <c r="B175" s="18">
        <f t="shared" si="20"/>
        <v>60.93404104122669</v>
      </c>
      <c r="C175" s="18">
        <f t="shared" si="21"/>
        <v>15.858239598437763</v>
      </c>
      <c r="D175" s="18">
        <f t="shared" si="18"/>
        <v>790.0595428451567</v>
      </c>
      <c r="E175" s="18">
        <f t="shared" si="22"/>
        <v>50</v>
      </c>
      <c r="F175" s="18">
        <f t="shared" si="23"/>
        <v>15.801190856903133</v>
      </c>
      <c r="G175" s="18">
        <f t="shared" si="24"/>
        <v>790.0595428451567</v>
      </c>
      <c r="I175" s="18">
        <v>74</v>
      </c>
      <c r="J175" s="18">
        <f t="shared" si="19"/>
        <v>972.3220741508121</v>
      </c>
      <c r="K175" s="18">
        <f t="shared" si="25"/>
        <v>50</v>
      </c>
      <c r="L175" s="18">
        <f t="shared" si="26"/>
        <v>19.446441483016244</v>
      </c>
    </row>
    <row r="176" spans="1:12" ht="12.75">
      <c r="A176" s="3">
        <v>149</v>
      </c>
      <c r="B176" s="18">
        <f t="shared" si="20"/>
        <v>61.34575753474849</v>
      </c>
      <c r="C176" s="18">
        <f t="shared" si="21"/>
        <v>15.90927811895964</v>
      </c>
      <c r="D176" s="18">
        <f t="shared" si="18"/>
        <v>795.1532178308349</v>
      </c>
      <c r="E176" s="18">
        <f t="shared" si="22"/>
        <v>50</v>
      </c>
      <c r="F176" s="18">
        <f t="shared" si="23"/>
        <v>15.9030643566167</v>
      </c>
      <c r="G176" s="18">
        <f t="shared" si="24"/>
        <v>795.1532178308349</v>
      </c>
      <c r="I176" s="18">
        <v>74.5</v>
      </c>
      <c r="J176" s="18">
        <f t="shared" si="19"/>
        <v>980.2126705075318</v>
      </c>
      <c r="K176" s="18">
        <f t="shared" si="25"/>
        <v>50</v>
      </c>
      <c r="L176" s="18">
        <f t="shared" si="26"/>
        <v>19.604253410150637</v>
      </c>
    </row>
    <row r="177" spans="1:12" ht="12.75">
      <c r="A177" s="3">
        <v>150</v>
      </c>
      <c r="B177" s="18">
        <f t="shared" si="20"/>
        <v>61.757474028270295</v>
      </c>
      <c r="C177" s="18">
        <f t="shared" si="21"/>
        <v>15.960544199025971</v>
      </c>
      <c r="D177" s="18">
        <f t="shared" si="18"/>
        <v>800.2860802820823</v>
      </c>
      <c r="E177" s="18">
        <f t="shared" si="22"/>
        <v>50</v>
      </c>
      <c r="F177" s="18">
        <f t="shared" si="23"/>
        <v>16.005721605641646</v>
      </c>
      <c r="G177" s="18">
        <f t="shared" si="24"/>
        <v>800.2860802820824</v>
      </c>
      <c r="I177" s="18">
        <v>75</v>
      </c>
      <c r="J177" s="18">
        <f t="shared" si="19"/>
        <v>988.1766777610397</v>
      </c>
      <c r="K177" s="18">
        <f t="shared" si="25"/>
        <v>50</v>
      </c>
      <c r="L177" s="18">
        <f t="shared" si="26"/>
        <v>19.763533555220796</v>
      </c>
    </row>
    <row r="178" spans="1:12" ht="12.75">
      <c r="A178" s="3">
        <v>151</v>
      </c>
      <c r="B178" s="18">
        <f t="shared" si="20"/>
        <v>62.169190521792096</v>
      </c>
      <c r="C178" s="18">
        <f t="shared" si="21"/>
        <v>16.012038571924943</v>
      </c>
      <c r="D178" s="18">
        <f t="shared" si="18"/>
        <v>805.4584238730696</v>
      </c>
      <c r="E178" s="18">
        <f t="shared" si="22"/>
        <v>50</v>
      </c>
      <c r="F178" s="18">
        <f t="shared" si="23"/>
        <v>16.10916847746139</v>
      </c>
      <c r="G178" s="18">
        <f t="shared" si="24"/>
        <v>805.4584238730696</v>
      </c>
      <c r="I178" s="18">
        <v>75.5</v>
      </c>
      <c r="J178" s="18">
        <f t="shared" si="19"/>
        <v>996.2147679313919</v>
      </c>
      <c r="K178" s="18">
        <f t="shared" si="25"/>
        <v>50</v>
      </c>
      <c r="L178" s="18">
        <f t="shared" si="26"/>
        <v>19.924295358627838</v>
      </c>
    </row>
    <row r="179" spans="1:12" ht="12.75">
      <c r="A179" s="3">
        <v>152</v>
      </c>
      <c r="B179" s="18">
        <f t="shared" si="20"/>
        <v>62.5809070153139</v>
      </c>
      <c r="C179" s="18">
        <f t="shared" si="21"/>
        <v>16.063761974210166</v>
      </c>
      <c r="D179" s="18">
        <f t="shared" si="18"/>
        <v>810.670544536863</v>
      </c>
      <c r="E179" s="18">
        <f t="shared" si="22"/>
        <v>50</v>
      </c>
      <c r="F179" s="18">
        <f t="shared" si="23"/>
        <v>16.213410890737258</v>
      </c>
      <c r="G179" s="18">
        <f t="shared" si="24"/>
        <v>810.6705445368628</v>
      </c>
      <c r="I179" s="18">
        <v>76</v>
      </c>
      <c r="J179" s="18">
        <f t="shared" si="19"/>
        <v>1004.3276192899189</v>
      </c>
      <c r="K179" s="18">
        <f t="shared" si="25"/>
        <v>50</v>
      </c>
      <c r="L179" s="18">
        <f t="shared" si="26"/>
        <v>20.086552385798377</v>
      </c>
    </row>
    <row r="180" spans="1:12" ht="12.75">
      <c r="A180" s="3">
        <v>153</v>
      </c>
      <c r="B180" s="18">
        <f t="shared" si="20"/>
        <v>62.9926235088357</v>
      </c>
      <c r="C180" s="18">
        <f t="shared" si="21"/>
        <v>16.115715145711164</v>
      </c>
      <c r="D180" s="18">
        <f t="shared" si="18"/>
        <v>815.9227404823525</v>
      </c>
      <c r="E180" s="18">
        <f t="shared" si="22"/>
        <v>50</v>
      </c>
      <c r="F180" s="18">
        <f t="shared" si="23"/>
        <v>16.31845480964705</v>
      </c>
      <c r="G180" s="18">
        <f t="shared" si="24"/>
        <v>815.9227404823525</v>
      </c>
      <c r="I180" s="18">
        <v>76.5</v>
      </c>
      <c r="J180" s="18">
        <f t="shared" si="19"/>
        <v>1012.5159164164625</v>
      </c>
      <c r="K180" s="18">
        <f t="shared" si="25"/>
        <v>50</v>
      </c>
      <c r="L180" s="18">
        <f t="shared" si="26"/>
        <v>20.25031832832925</v>
      </c>
    </row>
    <row r="181" spans="1:12" ht="12.75">
      <c r="A181" s="3">
        <v>154</v>
      </c>
      <c r="B181" s="18">
        <f t="shared" si="20"/>
        <v>63.4043400023575</v>
      </c>
      <c r="C181" s="18">
        <f t="shared" si="21"/>
        <v>16.167898829544004</v>
      </c>
      <c r="D181" s="18">
        <f t="shared" si="18"/>
        <v>821.2153122113169</v>
      </c>
      <c r="E181" s="18">
        <f t="shared" si="22"/>
        <v>50</v>
      </c>
      <c r="F181" s="18">
        <f t="shared" si="23"/>
        <v>16.42430624422634</v>
      </c>
      <c r="G181" s="18">
        <f t="shared" si="24"/>
        <v>821.215312211317</v>
      </c>
      <c r="I181" s="18">
        <v>77</v>
      </c>
      <c r="J181" s="18">
        <f t="shared" si="19"/>
        <v>1020.7803502571396</v>
      </c>
      <c r="K181" s="18">
        <f t="shared" si="25"/>
        <v>50</v>
      </c>
      <c r="L181" s="18">
        <f t="shared" si="26"/>
        <v>20.415607005142792</v>
      </c>
    </row>
    <row r="182" spans="1:12" ht="12.75">
      <c r="A182" s="3">
        <v>155</v>
      </c>
      <c r="B182" s="18">
        <f t="shared" si="20"/>
        <v>63.8160564958793</v>
      </c>
      <c r="C182" s="18">
        <f t="shared" si="21"/>
        <v>16.22031377212189</v>
      </c>
      <c r="D182" s="18">
        <f t="shared" si="18"/>
        <v>826.548562535614</v>
      </c>
      <c r="E182" s="18">
        <f t="shared" si="22"/>
        <v>50</v>
      </c>
      <c r="F182" s="18">
        <f t="shared" si="23"/>
        <v>16.53097125071228</v>
      </c>
      <c r="G182" s="18">
        <f t="shared" si="24"/>
        <v>826.548562535614</v>
      </c>
      <c r="I182" s="18">
        <v>77.5</v>
      </c>
      <c r="J182" s="18">
        <f t="shared" si="19"/>
        <v>1029.1216181826458</v>
      </c>
      <c r="K182" s="18">
        <f t="shared" si="25"/>
        <v>50</v>
      </c>
      <c r="L182" s="18">
        <f t="shared" si="26"/>
        <v>20.582432363652917</v>
      </c>
    </row>
    <row r="183" spans="1:12" ht="12.75">
      <c r="A183" s="3">
        <v>156</v>
      </c>
      <c r="B183" s="18">
        <f t="shared" si="20"/>
        <v>64.2277729894011</v>
      </c>
      <c r="C183" s="18">
        <f t="shared" si="21"/>
        <v>16.27296072316586</v>
      </c>
      <c r="D183" s="18">
        <f t="shared" si="18"/>
        <v>831.922796594508</v>
      </c>
      <c r="E183" s="18">
        <f t="shared" si="22"/>
        <v>50</v>
      </c>
      <c r="F183" s="18">
        <f t="shared" si="23"/>
        <v>16.63845593189016</v>
      </c>
      <c r="G183" s="18">
        <f t="shared" si="24"/>
        <v>831.922796594508</v>
      </c>
      <c r="I183" s="18">
        <v>78</v>
      </c>
      <c r="J183" s="18">
        <f t="shared" si="19"/>
        <v>1037.5404240471037</v>
      </c>
      <c r="K183" s="18">
        <f t="shared" si="25"/>
        <v>50</v>
      </c>
      <c r="L183" s="18">
        <f t="shared" si="26"/>
        <v>20.750808480942073</v>
      </c>
    </row>
    <row r="184" spans="1:12" ht="12.75">
      <c r="A184" s="3">
        <v>157</v>
      </c>
      <c r="B184" s="18">
        <f t="shared" si="20"/>
        <v>64.63948948292291</v>
      </c>
      <c r="C184" s="18">
        <f t="shared" si="21"/>
        <v>16.325840435715495</v>
      </c>
      <c r="D184" s="18">
        <f t="shared" si="18"/>
        <v>837.3383218721274</v>
      </c>
      <c r="E184" s="18">
        <f t="shared" si="22"/>
        <v>50</v>
      </c>
      <c r="F184" s="18">
        <f t="shared" si="23"/>
        <v>16.74676643744255</v>
      </c>
      <c r="G184" s="18">
        <f t="shared" si="24"/>
        <v>837.3383218721275</v>
      </c>
      <c r="I184" s="18">
        <v>78.5</v>
      </c>
      <c r="J184" s="18">
        <f t="shared" si="19"/>
        <v>1046.0374782474535</v>
      </c>
      <c r="K184" s="18">
        <f t="shared" si="25"/>
        <v>50</v>
      </c>
      <c r="L184" s="18">
        <f t="shared" si="26"/>
        <v>20.92074956494907</v>
      </c>
    </row>
    <row r="185" spans="1:12" ht="12.75">
      <c r="A185" s="3">
        <v>158</v>
      </c>
      <c r="B185" s="18">
        <f t="shared" si="20"/>
        <v>65.0512059764447</v>
      </c>
      <c r="C185" s="18">
        <f t="shared" si="21"/>
        <v>16.378953666139704</v>
      </c>
      <c r="D185" s="18">
        <f t="shared" si="18"/>
        <v>842.7954482150558</v>
      </c>
      <c r="E185" s="18">
        <f t="shared" si="22"/>
        <v>50</v>
      </c>
      <c r="F185" s="18">
        <f t="shared" si="23"/>
        <v>16.855908964301115</v>
      </c>
      <c r="G185" s="18">
        <f t="shared" si="24"/>
        <v>842.7954482150558</v>
      </c>
      <c r="I185" s="18">
        <v>79</v>
      </c>
      <c r="J185" s="18">
        <f t="shared" si="19"/>
        <v>1054.613497783398</v>
      </c>
      <c r="K185" s="18">
        <f t="shared" si="25"/>
        <v>50</v>
      </c>
      <c r="L185" s="18">
        <f t="shared" si="26"/>
        <v>21.092269955667962</v>
      </c>
    </row>
    <row r="186" spans="1:12" ht="12.75">
      <c r="A186" s="3">
        <v>159</v>
      </c>
      <c r="B186" s="18">
        <f t="shared" si="20"/>
        <v>65.46292246996651</v>
      </c>
      <c r="C186" s="18">
        <f t="shared" si="21"/>
        <v>16.432301174147536</v>
      </c>
      <c r="D186" s="18">
        <f t="shared" si="18"/>
        <v>848.2944878500626</v>
      </c>
      <c r="E186" s="18">
        <f t="shared" si="22"/>
        <v>50</v>
      </c>
      <c r="F186" s="18">
        <f t="shared" si="23"/>
        <v>16.965889757001253</v>
      </c>
      <c r="G186" s="18">
        <f t="shared" si="24"/>
        <v>848.2944878500626</v>
      </c>
      <c r="I186" s="18">
        <v>79.5</v>
      </c>
      <c r="J186" s="18">
        <f t="shared" si="19"/>
        <v>1063.2692063179054</v>
      </c>
      <c r="K186" s="18">
        <f t="shared" si="25"/>
        <v>50</v>
      </c>
      <c r="L186" s="18">
        <f t="shared" si="26"/>
        <v>21.265384126358107</v>
      </c>
    </row>
    <row r="187" spans="1:12" ht="12.75">
      <c r="A187" s="3">
        <v>160</v>
      </c>
      <c r="B187" s="18">
        <f t="shared" si="20"/>
        <v>65.87463896348831</v>
      </c>
      <c r="C187" s="18">
        <f t="shared" si="21"/>
        <v>16.48588372279904</v>
      </c>
      <c r="D187" s="18">
        <f t="shared" si="18"/>
        <v>853.8357554019649</v>
      </c>
      <c r="E187" s="18">
        <f t="shared" si="22"/>
        <v>50</v>
      </c>
      <c r="F187" s="18">
        <f t="shared" si="23"/>
        <v>17.0767151080393</v>
      </c>
      <c r="G187" s="18">
        <f t="shared" si="24"/>
        <v>853.8357554019649</v>
      </c>
      <c r="I187" s="18">
        <v>80</v>
      </c>
      <c r="J187" s="18">
        <f t="shared" si="19"/>
        <v>1072.0053342382705</v>
      </c>
      <c r="K187" s="18">
        <f t="shared" si="25"/>
        <v>50</v>
      </c>
      <c r="L187" s="18">
        <f t="shared" si="26"/>
        <v>21.44010668476541</v>
      </c>
    </row>
    <row r="188" spans="1:12" ht="12.75">
      <c r="A188" s="3">
        <v>161</v>
      </c>
      <c r="B188" s="18">
        <f t="shared" si="20"/>
        <v>66.28635545701012</v>
      </c>
      <c r="C188" s="18">
        <f t="shared" si="21"/>
        <v>16.5397020785162</v>
      </c>
      <c r="D188" s="18">
        <f t="shared" si="18"/>
        <v>859.4195679116285</v>
      </c>
      <c r="E188" s="18">
        <f t="shared" si="22"/>
        <v>50</v>
      </c>
      <c r="F188" s="18">
        <f t="shared" si="23"/>
        <v>17.188391358232572</v>
      </c>
      <c r="G188" s="18">
        <f t="shared" si="24"/>
        <v>859.4195679116286</v>
      </c>
      <c r="I188" s="18">
        <v>80.5</v>
      </c>
      <c r="J188" s="18">
        <f t="shared" si="19"/>
        <v>1080.8226187177522</v>
      </c>
      <c r="K188" s="18">
        <f t="shared" si="25"/>
        <v>50</v>
      </c>
      <c r="L188" s="18">
        <f t="shared" si="26"/>
        <v>21.616452374355045</v>
      </c>
    </row>
    <row r="189" spans="1:12" ht="12.75">
      <c r="A189" s="3">
        <v>162</v>
      </c>
      <c r="B189" s="18">
        <f t="shared" si="20"/>
        <v>66.69807195053191</v>
      </c>
      <c r="C189" s="18">
        <f t="shared" si="21"/>
        <v>16.59375701109386</v>
      </c>
      <c r="D189" s="18">
        <f t="shared" si="18"/>
        <v>865.0462448541082</v>
      </c>
      <c r="E189" s="18">
        <f t="shared" si="22"/>
        <v>50</v>
      </c>
      <c r="F189" s="18">
        <f t="shared" si="23"/>
        <v>17.300924897082165</v>
      </c>
      <c r="G189" s="18">
        <f t="shared" si="24"/>
        <v>865.0462448541083</v>
      </c>
      <c r="I189" s="18">
        <v>81</v>
      </c>
      <c r="J189" s="18">
        <f t="shared" si="19"/>
        <v>1089.7218037777725</v>
      </c>
      <c r="K189" s="18">
        <f t="shared" si="25"/>
        <v>50</v>
      </c>
      <c r="L189" s="18">
        <f t="shared" si="26"/>
        <v>21.79443607555545</v>
      </c>
    </row>
    <row r="190" spans="1:12" ht="12.75">
      <c r="A190" s="3">
        <v>163</v>
      </c>
      <c r="B190" s="18">
        <f t="shared" si="20"/>
        <v>67.10978844405372</v>
      </c>
      <c r="C190" s="18">
        <f t="shared" si="21"/>
        <v>16.648049293710795</v>
      </c>
      <c r="D190" s="18">
        <f t="shared" si="18"/>
        <v>870.7161081569266</v>
      </c>
      <c r="E190" s="18">
        <f t="shared" si="22"/>
        <v>50</v>
      </c>
      <c r="F190" s="18">
        <f t="shared" si="23"/>
        <v>17.414322163138532</v>
      </c>
      <c r="G190" s="18">
        <f t="shared" si="24"/>
        <v>870.7161081569266</v>
      </c>
      <c r="I190" s="18">
        <v>81.5</v>
      </c>
      <c r="J190" s="18">
        <f t="shared" si="19"/>
        <v>1098.7036403507002</v>
      </c>
      <c r="K190" s="18">
        <f t="shared" si="25"/>
        <v>50</v>
      </c>
      <c r="L190" s="18">
        <f t="shared" si="26"/>
        <v>21.974072807014004</v>
      </c>
    </row>
    <row r="191" spans="1:12" ht="12.75">
      <c r="A191" s="3">
        <v>164</v>
      </c>
      <c r="B191" s="18">
        <f t="shared" si="20"/>
        <v>67.52150493757551</v>
      </c>
      <c r="C191" s="18">
        <f t="shared" si="21"/>
        <v>16.702579702940692</v>
      </c>
      <c r="D191" s="18">
        <f t="shared" si="18"/>
        <v>876.4294822184909</v>
      </c>
      <c r="E191" s="18">
        <f t="shared" si="22"/>
        <v>50</v>
      </c>
      <c r="F191" s="18">
        <f t="shared" si="23"/>
        <v>17.528589644369816</v>
      </c>
      <c r="G191" s="18">
        <f t="shared" si="24"/>
        <v>876.4294822184909</v>
      </c>
      <c r="I191" s="18">
        <v>82</v>
      </c>
      <c r="J191" s="18">
        <f t="shared" si="19"/>
        <v>1107.768886343218</v>
      </c>
      <c r="K191" s="18">
        <f t="shared" si="25"/>
        <v>50</v>
      </c>
      <c r="L191" s="18">
        <f t="shared" si="26"/>
        <v>22.15537772686436</v>
      </c>
    </row>
    <row r="192" spans="1:12" ht="12.75">
      <c r="A192" s="3">
        <v>165</v>
      </c>
      <c r="B192" s="18">
        <f t="shared" si="20"/>
        <v>67.93322143109732</v>
      </c>
      <c r="C192" s="18">
        <f t="shared" si="21"/>
        <v>16.757349018763335</v>
      </c>
      <c r="D192" s="18">
        <f t="shared" si="18"/>
        <v>882.1866939266562</v>
      </c>
      <c r="E192" s="18">
        <f t="shared" si="22"/>
        <v>50</v>
      </c>
      <c r="F192" s="18">
        <f t="shared" si="23"/>
        <v>17.643733878533123</v>
      </c>
      <c r="G192" s="18">
        <f t="shared" si="24"/>
        <v>882.1866939266562</v>
      </c>
      <c r="I192" s="18">
        <v>82.5</v>
      </c>
      <c r="J192" s="18">
        <f t="shared" si="19"/>
        <v>1116.9183067002723</v>
      </c>
      <c r="K192" s="18">
        <f t="shared" si="25"/>
        <v>50</v>
      </c>
      <c r="L192" s="18">
        <f t="shared" si="26"/>
        <v>22.338366134005447</v>
      </c>
    </row>
    <row r="193" spans="1:12" ht="12.75">
      <c r="A193" s="3">
        <v>166</v>
      </c>
      <c r="B193" s="18">
        <f t="shared" si="20"/>
        <v>68.34493792461912</v>
      </c>
      <c r="C193" s="18">
        <f t="shared" si="21"/>
        <v>16.81235802457571</v>
      </c>
      <c r="D193" s="18">
        <f t="shared" si="18"/>
        <v>887.9880726774262</v>
      </c>
      <c r="E193" s="18">
        <f t="shared" si="22"/>
        <v>50</v>
      </c>
      <c r="F193" s="18">
        <f t="shared" si="23"/>
        <v>17.759761453548524</v>
      </c>
      <c r="G193" s="18">
        <f t="shared" si="24"/>
        <v>887.9880726774262</v>
      </c>
      <c r="I193" s="18">
        <v>83</v>
      </c>
      <c r="J193" s="18">
        <f t="shared" si="19"/>
        <v>1126.1526734696263</v>
      </c>
      <c r="K193" s="18">
        <f t="shared" si="25"/>
        <v>50</v>
      </c>
      <c r="L193" s="18">
        <f t="shared" si="26"/>
        <v>22.523053469392526</v>
      </c>
    </row>
    <row r="194" spans="1:12" ht="12.75">
      <c r="A194" s="3">
        <v>167</v>
      </c>
      <c r="B194" s="18">
        <f t="shared" si="20"/>
        <v>68.75665441814093</v>
      </c>
      <c r="C194" s="18">
        <f t="shared" si="21"/>
        <v>16.867607507203218</v>
      </c>
      <c r="D194" s="18">
        <f t="shared" si="18"/>
        <v>893.8339503937996</v>
      </c>
      <c r="E194" s="18">
        <f t="shared" si="22"/>
        <v>50</v>
      </c>
      <c r="F194" s="18">
        <f t="shared" si="23"/>
        <v>17.876679007875993</v>
      </c>
      <c r="G194" s="18">
        <f t="shared" si="24"/>
        <v>893.8339503937996</v>
      </c>
      <c r="I194" s="18">
        <v>83.5</v>
      </c>
      <c r="J194" s="18">
        <f t="shared" si="19"/>
        <v>1135.4727658670015</v>
      </c>
      <c r="K194" s="18">
        <f t="shared" si="25"/>
        <v>50</v>
      </c>
      <c r="L194" s="18">
        <f t="shared" si="26"/>
        <v>22.70945531734003</v>
      </c>
    </row>
    <row r="195" spans="1:12" ht="12.75">
      <c r="A195" s="3">
        <v>168</v>
      </c>
      <c r="B195" s="18">
        <f t="shared" si="20"/>
        <v>69.16837091166273</v>
      </c>
      <c r="C195" s="18">
        <f t="shared" si="21"/>
        <v>16.92309825691096</v>
      </c>
      <c r="D195" s="18">
        <f t="shared" si="18"/>
        <v>899.7246615447622</v>
      </c>
      <c r="E195" s="18">
        <f t="shared" si="22"/>
        <v>50</v>
      </c>
      <c r="F195" s="18">
        <f t="shared" si="23"/>
        <v>17.994493230895245</v>
      </c>
      <c r="G195" s="18">
        <f t="shared" si="24"/>
        <v>899.7246615447623</v>
      </c>
      <c r="I195" s="18">
        <v>84</v>
      </c>
      <c r="J195" s="18">
        <f t="shared" si="19"/>
        <v>1144.8793703418344</v>
      </c>
      <c r="K195" s="18">
        <f t="shared" si="25"/>
        <v>50</v>
      </c>
      <c r="L195" s="18">
        <f t="shared" si="26"/>
        <v>22.89758740683669</v>
      </c>
    </row>
    <row r="196" spans="1:12" ht="12.75">
      <c r="A196" s="3">
        <v>169</v>
      </c>
      <c r="B196" s="18">
        <f t="shared" si="20"/>
        <v>69.58008740518453</v>
      </c>
      <c r="C196" s="18">
        <f t="shared" si="21"/>
        <v>16.978831067415005</v>
      </c>
      <c r="D196" s="18">
        <f t="shared" si="18"/>
        <v>905.6605431644211</v>
      </c>
      <c r="E196" s="18">
        <f t="shared" si="22"/>
        <v>50</v>
      </c>
      <c r="F196" s="18">
        <f t="shared" si="23"/>
        <v>18.113210863288423</v>
      </c>
      <c r="G196" s="18">
        <f t="shared" si="24"/>
        <v>905.6605431644211</v>
      </c>
      <c r="I196" s="18">
        <v>84.5</v>
      </c>
      <c r="J196" s="18">
        <f t="shared" si="19"/>
        <v>1154.3732806436349</v>
      </c>
      <c r="K196" s="18">
        <f t="shared" si="25"/>
        <v>50</v>
      </c>
      <c r="L196" s="18">
        <f t="shared" si="26"/>
        <v>23.0874656128727</v>
      </c>
    </row>
    <row r="197" spans="1:12" ht="12.75">
      <c r="A197" s="3">
        <v>170</v>
      </c>
      <c r="B197" s="18">
        <f t="shared" si="20"/>
        <v>69.99180389870634</v>
      </c>
      <c r="C197" s="18">
        <f t="shared" si="21"/>
        <v>17.034806735893756</v>
      </c>
      <c r="D197" s="18">
        <f t="shared" si="18"/>
        <v>911.641934871291</v>
      </c>
      <c r="E197" s="18">
        <f t="shared" si="22"/>
        <v>50</v>
      </c>
      <c r="F197" s="18">
        <f t="shared" si="23"/>
        <v>18.23283869742582</v>
      </c>
      <c r="G197" s="18">
        <f t="shared" si="24"/>
        <v>911.6419348712909</v>
      </c>
      <c r="I197" s="18">
        <v>85</v>
      </c>
      <c r="J197" s="18">
        <f t="shared" si="19"/>
        <v>1163.9552978889676</v>
      </c>
      <c r="K197" s="18">
        <f t="shared" si="25"/>
        <v>50</v>
      </c>
      <c r="L197" s="18">
        <f t="shared" si="26"/>
        <v>23.27910595777935</v>
      </c>
    </row>
    <row r="198" spans="1:12" ht="12.75">
      <c r="A198" s="3">
        <v>171</v>
      </c>
      <c r="B198" s="18">
        <f t="shared" si="20"/>
        <v>70.40352039222813</v>
      </c>
      <c r="C198" s="18">
        <f t="shared" si="21"/>
        <v>17.091026062999358</v>
      </c>
      <c r="D198" s="18">
        <f t="shared" si="18"/>
        <v>917.6691788877216</v>
      </c>
      <c r="E198" s="18">
        <f t="shared" si="22"/>
        <v>50</v>
      </c>
      <c r="F198" s="18">
        <f t="shared" si="23"/>
        <v>18.353383577754432</v>
      </c>
      <c r="G198" s="18">
        <f t="shared" si="24"/>
        <v>917.6691788877216</v>
      </c>
      <c r="I198" s="18">
        <v>85.5</v>
      </c>
      <c r="J198" s="18">
        <f t="shared" si="19"/>
        <v>1173.626230629049</v>
      </c>
      <c r="K198" s="18">
        <f t="shared" si="25"/>
        <v>50</v>
      </c>
      <c r="L198" s="18">
        <f t="shared" si="26"/>
        <v>23.47252461258098</v>
      </c>
    </row>
    <row r="199" spans="1:12" ht="12.75">
      <c r="A199" s="3">
        <v>172</v>
      </c>
      <c r="B199" s="18">
        <f t="shared" si="20"/>
        <v>70.81523688574994</v>
      </c>
      <c r="C199" s="18">
        <f t="shared" si="21"/>
        <v>17.147489852869143</v>
      </c>
      <c r="D199" s="18">
        <f t="shared" si="18"/>
        <v>923.7426200594819</v>
      </c>
      <c r="E199" s="18">
        <f t="shared" si="22"/>
        <v>50</v>
      </c>
      <c r="F199" s="18">
        <f t="shared" si="23"/>
        <v>18.474852401189636</v>
      </c>
      <c r="G199" s="18">
        <f t="shared" si="24"/>
        <v>923.7426200594819</v>
      </c>
      <c r="I199" s="18">
        <v>86</v>
      </c>
      <c r="J199" s="18">
        <f t="shared" si="19"/>
        <v>1183.3868949179773</v>
      </c>
      <c r="K199" s="18">
        <f t="shared" si="25"/>
        <v>50</v>
      </c>
      <c r="L199" s="18">
        <f t="shared" si="26"/>
        <v>23.667737898359547</v>
      </c>
    </row>
    <row r="200" spans="1:12" ht="12.75">
      <c r="A200" s="3">
        <v>173</v>
      </c>
      <c r="B200" s="18">
        <f t="shared" si="20"/>
        <v>71.22695337927173</v>
      </c>
      <c r="C200" s="18">
        <f t="shared" si="21"/>
        <v>17.20419891313713</v>
      </c>
      <c r="D200" s="18">
        <f t="shared" si="18"/>
        <v>929.8626058754857</v>
      </c>
      <c r="E200" s="18">
        <f t="shared" si="22"/>
        <v>50</v>
      </c>
      <c r="F200" s="18">
        <f t="shared" si="23"/>
        <v>18.59725211750971</v>
      </c>
      <c r="G200" s="18">
        <f t="shared" si="24"/>
        <v>929.8626058754855</v>
      </c>
      <c r="I200" s="18">
        <v>86.5</v>
      </c>
      <c r="J200" s="18">
        <f t="shared" si="19"/>
        <v>1193.2381143815917</v>
      </c>
      <c r="K200" s="18">
        <f t="shared" si="25"/>
        <v>50</v>
      </c>
      <c r="L200" s="18">
        <f t="shared" si="26"/>
        <v>23.864762287631834</v>
      </c>
    </row>
    <row r="201" spans="1:12" ht="12.75">
      <c r="A201" s="3">
        <v>174</v>
      </c>
      <c r="B201" s="18">
        <f t="shared" si="20"/>
        <v>71.63866987279354</v>
      </c>
      <c r="C201" s="18">
        <f t="shared" si="21"/>
        <v>17.261154054945596</v>
      </c>
      <c r="D201" s="18">
        <f t="shared" si="18"/>
        <v>936.0294864876778</v>
      </c>
      <c r="E201" s="18">
        <f t="shared" si="22"/>
        <v>50</v>
      </c>
      <c r="F201" s="18">
        <f t="shared" si="23"/>
        <v>18.720589729753556</v>
      </c>
      <c r="G201" s="18">
        <f t="shared" si="24"/>
        <v>936.0294864876778</v>
      </c>
      <c r="I201" s="18">
        <v>87</v>
      </c>
      <c r="J201" s="18">
        <f t="shared" si="19"/>
        <v>1203.180720286971</v>
      </c>
      <c r="K201" s="18">
        <f t="shared" si="25"/>
        <v>50</v>
      </c>
      <c r="L201" s="18">
        <f t="shared" si="26"/>
        <v>24.063614405739422</v>
      </c>
    </row>
    <row r="202" spans="1:12" ht="12.75">
      <c r="A202" s="3">
        <v>175</v>
      </c>
      <c r="B202" s="18">
        <f t="shared" si="20"/>
        <v>72.05038636631534</v>
      </c>
      <c r="C202" s="18">
        <f t="shared" si="21"/>
        <v>17.318356092956645</v>
      </c>
      <c r="D202" s="18">
        <f t="shared" si="18"/>
        <v>942.243614731064</v>
      </c>
      <c r="E202" s="18">
        <f t="shared" si="22"/>
        <v>50</v>
      </c>
      <c r="F202" s="18">
        <f t="shared" si="23"/>
        <v>18.84487229462128</v>
      </c>
      <c r="G202" s="18">
        <f t="shared" si="24"/>
        <v>942.243614731064</v>
      </c>
      <c r="I202" s="18">
        <v>87.5</v>
      </c>
      <c r="J202" s="18">
        <f t="shared" si="19"/>
        <v>1213.2155516125795</v>
      </c>
      <c r="K202" s="18">
        <f t="shared" si="25"/>
        <v>50</v>
      </c>
      <c r="L202" s="18">
        <f t="shared" si="26"/>
        <v>24.26431103225159</v>
      </c>
    </row>
    <row r="203" spans="1:12" ht="12.75">
      <c r="A203" s="3">
        <v>176</v>
      </c>
      <c r="B203" s="18">
        <f t="shared" si="20"/>
        <v>72.46210285983715</v>
      </c>
      <c r="C203" s="18">
        <f t="shared" si="21"/>
        <v>17.375805845363892</v>
      </c>
      <c r="D203" s="18">
        <f t="shared" si="18"/>
        <v>948.5053461439006</v>
      </c>
      <c r="E203" s="18">
        <f t="shared" si="22"/>
        <v>50</v>
      </c>
      <c r="F203" s="18">
        <f t="shared" si="23"/>
        <v>18.970106922878013</v>
      </c>
      <c r="G203" s="18">
        <f t="shared" si="24"/>
        <v>948.5053461439006</v>
      </c>
      <c r="I203" s="18">
        <v>88</v>
      </c>
      <c r="J203" s="18">
        <f t="shared" si="19"/>
        <v>1223.3434551190599</v>
      </c>
      <c r="K203" s="18">
        <f t="shared" si="25"/>
        <v>50</v>
      </c>
      <c r="L203" s="18">
        <f t="shared" si="26"/>
        <v>24.466869102381196</v>
      </c>
    </row>
    <row r="204" spans="1:12" ht="12.75">
      <c r="A204" s="3">
        <v>177</v>
      </c>
      <c r="B204" s="18">
        <f t="shared" si="20"/>
        <v>72.87381935335894</v>
      </c>
      <c r="C204" s="18">
        <f t="shared" si="21"/>
        <v>17.43350413390415</v>
      </c>
      <c r="D204" s="18">
        <f t="shared" si="18"/>
        <v>954.815038988035</v>
      </c>
      <c r="E204" s="18">
        <f t="shared" si="22"/>
        <v>50</v>
      </c>
      <c r="F204" s="18">
        <f t="shared" si="23"/>
        <v>19.0963007797607</v>
      </c>
      <c r="G204" s="18">
        <f t="shared" si="24"/>
        <v>954.815038988035</v>
      </c>
      <c r="I204" s="18">
        <v>88.5</v>
      </c>
      <c r="J204" s="18">
        <f t="shared" si="19"/>
        <v>1233.5652854206858</v>
      </c>
      <c r="K204" s="18">
        <f t="shared" si="25"/>
        <v>50</v>
      </c>
      <c r="L204" s="18">
        <f t="shared" si="26"/>
        <v>24.671305708413716</v>
      </c>
    </row>
    <row r="205" spans="1:12" ht="12.75">
      <c r="A205" s="3">
        <v>178</v>
      </c>
      <c r="B205" s="18">
        <f t="shared" si="20"/>
        <v>73.28553584688075</v>
      </c>
      <c r="C205" s="18">
        <f t="shared" si="21"/>
        <v>17.491451783869184</v>
      </c>
      <c r="D205" s="18">
        <f t="shared" si="18"/>
        <v>961.173054269404</v>
      </c>
      <c r="E205" s="18">
        <f t="shared" si="22"/>
        <v>50</v>
      </c>
      <c r="F205" s="18">
        <f t="shared" si="23"/>
        <v>19.22346108538808</v>
      </c>
      <c r="G205" s="18">
        <f t="shared" si="24"/>
        <v>961.173054269404</v>
      </c>
      <c r="I205" s="18">
        <v>89</v>
      </c>
      <c r="J205" s="18">
        <f t="shared" si="19"/>
        <v>1243.8819050574764</v>
      </c>
      <c r="K205" s="18">
        <f t="shared" si="25"/>
        <v>50</v>
      </c>
      <c r="L205" s="18">
        <f t="shared" si="26"/>
        <v>24.87763810114953</v>
      </c>
    </row>
    <row r="206" spans="1:12" ht="12.75">
      <c r="A206" s="3">
        <v>179</v>
      </c>
      <c r="B206" s="18">
        <f t="shared" si="20"/>
        <v>73.69725234040254</v>
      </c>
      <c r="C206" s="18">
        <f t="shared" si="21"/>
        <v>17.549649624117517</v>
      </c>
      <c r="D206" s="18">
        <f t="shared" si="18"/>
        <v>967.5797557586886</v>
      </c>
      <c r="E206" s="18">
        <f t="shared" si="22"/>
        <v>50</v>
      </c>
      <c r="F206" s="18">
        <f t="shared" si="23"/>
        <v>19.351595115173772</v>
      </c>
      <c r="G206" s="18">
        <f t="shared" si="24"/>
        <v>967.5797557586886</v>
      </c>
      <c r="I206" s="18">
        <v>89.5</v>
      </c>
      <c r="J206" s="18">
        <f t="shared" si="19"/>
        <v>1254.294184567977</v>
      </c>
      <c r="K206" s="18">
        <f t="shared" si="25"/>
        <v>50</v>
      </c>
      <c r="L206" s="18">
        <f t="shared" si="26"/>
        <v>25.08588369135954</v>
      </c>
    </row>
    <row r="207" spans="1:12" ht="12.75">
      <c r="A207" s="3">
        <v>180</v>
      </c>
      <c r="B207" s="18">
        <f t="shared" si="20"/>
        <v>74.10896883392435</v>
      </c>
      <c r="C207" s="18">
        <f t="shared" si="21"/>
        <v>17.608098487086302</v>
      </c>
      <c r="D207" s="18">
        <f t="shared" si="18"/>
        <v>974.0355100121279</v>
      </c>
      <c r="E207" s="18">
        <f t="shared" si="22"/>
        <v>50</v>
      </c>
      <c r="F207" s="18">
        <f t="shared" si="23"/>
        <v>19.48071020024256</v>
      </c>
      <c r="G207" s="18">
        <f t="shared" si="24"/>
        <v>974.0355100121279</v>
      </c>
      <c r="I207" s="18">
        <v>90</v>
      </c>
      <c r="J207" s="18">
        <f t="shared" si="19"/>
        <v>1264.8030025627215</v>
      </c>
      <c r="K207" s="18">
        <f t="shared" si="25"/>
        <v>50</v>
      </c>
      <c r="L207" s="18">
        <f t="shared" si="26"/>
        <v>25.29606005125443</v>
      </c>
    </row>
    <row r="208" spans="1:12" ht="12.75">
      <c r="A208" s="3">
        <v>181</v>
      </c>
      <c r="B208" s="18">
        <f t="shared" si="20"/>
        <v>74.52068532744616</v>
      </c>
      <c r="C208" s="18">
        <f t="shared" si="21"/>
        <v>17.666799208803194</v>
      </c>
      <c r="D208" s="18">
        <f t="shared" si="18"/>
        <v>980.5406863924891</v>
      </c>
      <c r="E208" s="18">
        <f t="shared" si="22"/>
        <v>50</v>
      </c>
      <c r="F208" s="18">
        <f t="shared" si="23"/>
        <v>19.61081372784978</v>
      </c>
      <c r="G208" s="18">
        <f t="shared" si="24"/>
        <v>980.5406863924891</v>
      </c>
      <c r="I208" s="18">
        <v>90.5</v>
      </c>
      <c r="J208" s="18">
        <f t="shared" si="19"/>
        <v>1275.4092457983656</v>
      </c>
      <c r="K208" s="18">
        <f t="shared" si="25"/>
        <v>50</v>
      </c>
      <c r="L208" s="18">
        <f t="shared" si="26"/>
        <v>25.508184915967313</v>
      </c>
    </row>
    <row r="209" spans="1:12" ht="12.75">
      <c r="A209" s="3">
        <v>182</v>
      </c>
      <c r="B209" s="18">
        <f t="shared" si="20"/>
        <v>74.93240182096795</v>
      </c>
      <c r="C209" s="18">
        <f t="shared" si="21"/>
        <v>17.725752628898345</v>
      </c>
      <c r="D209" s="18">
        <f t="shared" si="18"/>
        <v>987.095657090203</v>
      </c>
      <c r="E209" s="18">
        <f t="shared" si="22"/>
        <v>50</v>
      </c>
      <c r="F209" s="18">
        <f t="shared" si="23"/>
        <v>19.74191314180406</v>
      </c>
      <c r="G209" s="18">
        <f t="shared" si="24"/>
        <v>987.095657090203</v>
      </c>
      <c r="I209" s="18">
        <v>91</v>
      </c>
      <c r="J209" s="18">
        <f t="shared" si="19"/>
        <v>1286.1138092525196</v>
      </c>
      <c r="K209" s="18">
        <f t="shared" si="25"/>
        <v>50</v>
      </c>
      <c r="L209" s="18">
        <f t="shared" si="26"/>
        <v>25.72227618505039</v>
      </c>
    </row>
    <row r="210" spans="1:12" ht="12.75">
      <c r="A210" s="3">
        <v>183</v>
      </c>
      <c r="B210" s="18">
        <f t="shared" si="20"/>
        <v>75.34411831448976</v>
      </c>
      <c r="C210" s="18">
        <f t="shared" si="21"/>
        <v>17.784959590616385</v>
      </c>
      <c r="D210" s="18">
        <f t="shared" si="18"/>
        <v>993.7007971446567</v>
      </c>
      <c r="E210" s="18">
        <f t="shared" si="22"/>
        <v>50</v>
      </c>
      <c r="F210" s="18">
        <f t="shared" si="23"/>
        <v>19.874015942893134</v>
      </c>
      <c r="G210" s="18">
        <f t="shared" si="24"/>
        <v>993.7007971446567</v>
      </c>
      <c r="I210" s="18">
        <v>91.5</v>
      </c>
      <c r="J210" s="18">
        <f t="shared" si="19"/>
        <v>1296.9175961992614</v>
      </c>
      <c r="K210" s="18">
        <f t="shared" si="25"/>
        <v>50</v>
      </c>
      <c r="L210" s="18">
        <f t="shared" si="26"/>
        <v>25.938351923985227</v>
      </c>
    </row>
    <row r="211" spans="1:12" ht="12.75">
      <c r="A211" s="3">
        <v>184</v>
      </c>
      <c r="B211" s="18">
        <f t="shared" si="20"/>
        <v>75.75583480801156</v>
      </c>
      <c r="C211" s="18">
        <f t="shared" si="21"/>
        <v>17.844420940828503</v>
      </c>
      <c r="D211" s="18">
        <f t="shared" si="18"/>
        <v>1000.3564844656523</v>
      </c>
      <c r="E211" s="18">
        <f t="shared" si="22"/>
        <v>50</v>
      </c>
      <c r="F211" s="18">
        <f t="shared" si="23"/>
        <v>20.007129689313047</v>
      </c>
      <c r="G211" s="18">
        <f t="shared" si="24"/>
        <v>1000.3564844656523</v>
      </c>
      <c r="I211" s="18">
        <v>92</v>
      </c>
      <c r="J211" s="18">
        <f t="shared" si="19"/>
        <v>1307.8215182853644</v>
      </c>
      <c r="K211" s="18">
        <f t="shared" si="25"/>
        <v>50</v>
      </c>
      <c r="L211" s="18">
        <f t="shared" si="26"/>
        <v>26.156430365707287</v>
      </c>
    </row>
    <row r="212" spans="1:12" ht="12.75">
      <c r="A212" s="3">
        <v>185</v>
      </c>
      <c r="B212" s="18">
        <f t="shared" si="20"/>
        <v>76.16755130153336</v>
      </c>
      <c r="C212" s="18">
        <f t="shared" si="21"/>
        <v>17.90413753004455</v>
      </c>
      <c r="D212" s="18">
        <f t="shared" si="18"/>
        <v>1007.0630998550291</v>
      </c>
      <c r="E212" s="18">
        <f t="shared" si="22"/>
        <v>50</v>
      </c>
      <c r="F212" s="18">
        <f t="shared" si="23"/>
        <v>20.14126199710058</v>
      </c>
      <c r="G212" s="18">
        <f t="shared" si="24"/>
        <v>1007.0630998550291</v>
      </c>
      <c r="I212" s="18">
        <v>92.5</v>
      </c>
      <c r="J212" s="18">
        <f t="shared" si="19"/>
        <v>1318.8264956072176</v>
      </c>
      <c r="K212" s="18">
        <f t="shared" si="25"/>
        <v>50</v>
      </c>
      <c r="L212" s="18">
        <f t="shared" si="26"/>
        <v>26.376529912144353</v>
      </c>
    </row>
    <row r="213" spans="1:12" ht="12.75">
      <c r="A213" s="3">
        <v>186</v>
      </c>
      <c r="B213" s="18">
        <f t="shared" si="20"/>
        <v>76.57926779505516</v>
      </c>
      <c r="C213" s="18">
        <f t="shared" si="21"/>
        <v>17.9641102124252</v>
      </c>
      <c r="D213" s="18">
        <f t="shared" si="18"/>
        <v>1013.8210270284491</v>
      </c>
      <c r="E213" s="18">
        <f t="shared" si="22"/>
        <v>50</v>
      </c>
      <c r="F213" s="18">
        <f t="shared" si="23"/>
        <v>20.27642054056898</v>
      </c>
      <c r="G213" s="18">
        <f t="shared" si="24"/>
        <v>1013.8210270284491</v>
      </c>
      <c r="I213" s="18">
        <v>93</v>
      </c>
      <c r="J213" s="18">
        <f t="shared" si="19"/>
        <v>1329.9334567884694</v>
      </c>
      <c r="K213" s="18">
        <f t="shared" si="25"/>
        <v>50</v>
      </c>
      <c r="L213" s="18">
        <f t="shared" si="26"/>
        <v>26.598669135769388</v>
      </c>
    </row>
    <row r="214" spans="1:12" ht="12.75">
      <c r="A214" s="3">
        <v>187</v>
      </c>
      <c r="B214" s="18">
        <f t="shared" si="20"/>
        <v>76.99098428857697</v>
      </c>
      <c r="C214" s="18">
        <f t="shared" si="21"/>
        <v>18.024339845794195</v>
      </c>
      <c r="D214" s="18">
        <f t="shared" si="18"/>
        <v>1020.6306526373546</v>
      </c>
      <c r="E214" s="18">
        <f t="shared" si="22"/>
        <v>50</v>
      </c>
      <c r="F214" s="18">
        <f t="shared" si="23"/>
        <v>20.41261305274709</v>
      </c>
      <c r="G214" s="18">
        <f t="shared" si="24"/>
        <v>1020.6306526373545</v>
      </c>
      <c r="I214" s="18">
        <v>93.5</v>
      </c>
      <c r="J214" s="18">
        <f t="shared" si="19"/>
        <v>1341.143339058385</v>
      </c>
      <c r="K214" s="18">
        <f t="shared" si="25"/>
        <v>50</v>
      </c>
      <c r="L214" s="18">
        <f t="shared" si="26"/>
        <v>26.8228667811677</v>
      </c>
    </row>
    <row r="215" spans="1:12" ht="12.75">
      <c r="A215" s="3">
        <v>188</v>
      </c>
      <c r="B215" s="18">
        <f t="shared" si="20"/>
        <v>77.40270078209876</v>
      </c>
      <c r="C215" s="18">
        <f t="shared" si="21"/>
        <v>18.08482729165058</v>
      </c>
      <c r="D215" s="18">
        <f t="shared" si="18"/>
        <v>1027.4923662910867</v>
      </c>
      <c r="E215" s="18">
        <f t="shared" si="22"/>
        <v>50</v>
      </c>
      <c r="F215" s="18">
        <f t="shared" si="23"/>
        <v>20.549847325821734</v>
      </c>
      <c r="G215" s="18">
        <f t="shared" si="24"/>
        <v>1027.4923662910867</v>
      </c>
      <c r="I215" s="18">
        <v>94</v>
      </c>
      <c r="J215" s="18">
        <f t="shared" si="19"/>
        <v>1352.4570883309327</v>
      </c>
      <c r="K215" s="18">
        <f t="shared" si="25"/>
        <v>50</v>
      </c>
      <c r="L215" s="18">
        <f t="shared" si="26"/>
        <v>27.049141766618654</v>
      </c>
    </row>
    <row r="216" spans="1:12" ht="12.75">
      <c r="A216" s="3">
        <v>189</v>
      </c>
      <c r="B216" s="18">
        <f t="shared" si="20"/>
        <v>77.81441727562057</v>
      </c>
      <c r="C216" s="18">
        <f t="shared" si="21"/>
        <v>18.145573415181033</v>
      </c>
      <c r="D216" s="18">
        <f t="shared" si="18"/>
        <v>1034.4065605791784</v>
      </c>
      <c r="E216" s="18">
        <f t="shared" si="22"/>
        <v>50</v>
      </c>
      <c r="F216" s="18">
        <f t="shared" si="23"/>
        <v>20.688131211583567</v>
      </c>
      <c r="G216" s="18">
        <f t="shared" si="24"/>
        <v>1034.4065605791784</v>
      </c>
      <c r="I216" s="18">
        <v>94.5</v>
      </c>
      <c r="J216" s="18">
        <f t="shared" si="19"/>
        <v>1363.8756592846012</v>
      </c>
      <c r="K216" s="18">
        <f t="shared" si="25"/>
        <v>50</v>
      </c>
      <c r="L216" s="18">
        <f t="shared" si="26"/>
        <v>27.277513185692023</v>
      </c>
    </row>
    <row r="217" spans="1:12" ht="12.75">
      <c r="A217" s="3">
        <v>190</v>
      </c>
      <c r="B217" s="18">
        <f t="shared" si="20"/>
        <v>78.22613376914236</v>
      </c>
      <c r="C217" s="18">
        <f t="shared" si="21"/>
        <v>18.206579085272253</v>
      </c>
      <c r="D217" s="18">
        <f t="shared" si="18"/>
        <v>1041.373631093815</v>
      </c>
      <c r="E217" s="18">
        <f t="shared" si="22"/>
        <v>50</v>
      </c>
      <c r="F217" s="18">
        <f t="shared" si="23"/>
        <v>20.8274726218763</v>
      </c>
      <c r="G217" s="18">
        <f t="shared" si="24"/>
        <v>1041.373631093815</v>
      </c>
      <c r="I217" s="18">
        <v>95</v>
      </c>
      <c r="J217" s="18">
        <f t="shared" si="19"/>
        <v>1375.4000154429589</v>
      </c>
      <c r="K217" s="18">
        <f t="shared" si="25"/>
        <v>50</v>
      </c>
      <c r="L217" s="18">
        <f t="shared" si="26"/>
        <v>27.508000308859177</v>
      </c>
    </row>
    <row r="218" spans="1:12" ht="12.75">
      <c r="A218" s="3">
        <v>191</v>
      </c>
      <c r="B218" s="18">
        <f t="shared" si="20"/>
        <v>78.63785026266417</v>
      </c>
      <c r="C218" s="18">
        <f t="shared" si="21"/>
        <v>18.267845174523398</v>
      </c>
      <c r="D218" s="18">
        <f t="shared" si="18"/>
        <v>1048.3939764524712</v>
      </c>
      <c r="E218" s="18">
        <f t="shared" si="22"/>
        <v>50</v>
      </c>
      <c r="F218" s="18">
        <f t="shared" si="23"/>
        <v>20.967879529049423</v>
      </c>
      <c r="G218" s="18">
        <f t="shared" si="24"/>
        <v>1048.3939764524712</v>
      </c>
      <c r="I218" s="18">
        <v>95.5</v>
      </c>
      <c r="J218" s="18">
        <f t="shared" si="19"/>
        <v>1387.031129255957</v>
      </c>
      <c r="K218" s="18">
        <f t="shared" si="25"/>
        <v>50</v>
      </c>
      <c r="L218" s="18">
        <f t="shared" si="26"/>
        <v>27.74062258511914</v>
      </c>
    </row>
    <row r="219" spans="1:12" ht="12.75">
      <c r="A219" s="3">
        <v>192</v>
      </c>
      <c r="B219" s="18">
        <f t="shared" si="20"/>
        <v>79.04956675618598</v>
      </c>
      <c r="C219" s="18">
        <f t="shared" si="21"/>
        <v>18.329372559258537</v>
      </c>
      <c r="D219" s="18">
        <f aca="true" t="shared" si="27" ref="D219:D282">$I$18*POWER(COSH(B219/($I$7*100/(2*PI()*$I$4)))+$I$11*SINH(B219/($I$7*100/(2*PI()*$I$4))),2)</f>
        <v>1055.467998320714</v>
      </c>
      <c r="E219" s="18">
        <f t="shared" si="22"/>
        <v>50</v>
      </c>
      <c r="F219" s="18">
        <f t="shared" si="23"/>
        <v>21.10935996641428</v>
      </c>
      <c r="G219" s="18">
        <f t="shared" si="24"/>
        <v>1055.467998320714</v>
      </c>
      <c r="I219" s="18">
        <v>96</v>
      </c>
      <c r="J219" s="18">
        <f aca="true" t="shared" si="28" ref="J219:J282">$I$18*POWER(COSH(I219/($I$7*100/(2*PI()*$I$4)))+$I$11*SINH(I219/($I$7*100/(2*PI()*$I$4))),2)</f>
        <v>1398.769982181986</v>
      </c>
      <c r="K219" s="18">
        <f t="shared" si="25"/>
        <v>50</v>
      </c>
      <c r="L219" s="18">
        <f t="shared" si="26"/>
        <v>27.975399643639722</v>
      </c>
    </row>
    <row r="220" spans="1:12" ht="12.75">
      <c r="A220" s="3">
        <v>193</v>
      </c>
      <c r="B220" s="18">
        <f aca="true" t="shared" si="29" ref="B220:B283">$I$20/400*A220</f>
        <v>79.46128324970778</v>
      </c>
      <c r="C220" s="18">
        <f aca="true" t="shared" si="30" ref="C220:C283">SQRT(D220/PI())</f>
        <v>18.391162119539196</v>
      </c>
      <c r="D220" s="18">
        <f t="shared" si="27"/>
        <v>1062.596101435185</v>
      </c>
      <c r="E220" s="18">
        <f aca="true" t="shared" si="31" ref="E220:E283">$I$6</f>
        <v>50</v>
      </c>
      <c r="F220" s="18">
        <f aca="true" t="shared" si="32" ref="F220:F283">D220/E220</f>
        <v>21.2519220287037</v>
      </c>
      <c r="G220" s="18">
        <f aca="true" t="shared" si="33" ref="G220:G283">E220*F220</f>
        <v>1062.596101435185</v>
      </c>
      <c r="I220" s="18">
        <v>96.5</v>
      </c>
      <c r="J220" s="18">
        <f t="shared" si="28"/>
        <v>1410.6175647706957</v>
      </c>
      <c r="K220" s="18">
        <f aca="true" t="shared" si="34" ref="K220:K283">$I$6</f>
        <v>50</v>
      </c>
      <c r="L220" s="18">
        <f aca="true" t="shared" si="35" ref="L220:L283">J220/K220</f>
        <v>28.212351295413914</v>
      </c>
    </row>
    <row r="221" spans="1:12" ht="12.75">
      <c r="A221" s="3">
        <v>194</v>
      </c>
      <c r="B221" s="18">
        <f t="shared" si="29"/>
        <v>79.87299974322958</v>
      </c>
      <c r="C221" s="18">
        <f t="shared" si="30"/>
        <v>18.45321473917695</v>
      </c>
      <c r="D221" s="18">
        <f t="shared" si="27"/>
        <v>1069.778693626757</v>
      </c>
      <c r="E221" s="18">
        <f t="shared" si="31"/>
        <v>50</v>
      </c>
      <c r="F221" s="18">
        <f t="shared" si="32"/>
        <v>21.39557387253514</v>
      </c>
      <c r="G221" s="18">
        <f t="shared" si="33"/>
        <v>1069.778693626757</v>
      </c>
      <c r="I221" s="18">
        <v>97</v>
      </c>
      <c r="J221" s="18">
        <f t="shared" si="28"/>
        <v>1422.5748767465789</v>
      </c>
      <c r="K221" s="18">
        <f t="shared" si="34"/>
        <v>50</v>
      </c>
      <c r="L221" s="18">
        <f t="shared" si="35"/>
        <v>28.451497534931576</v>
      </c>
    </row>
    <row r="222" spans="1:12" ht="12.75">
      <c r="A222" s="3">
        <v>195</v>
      </c>
      <c r="B222" s="18">
        <f t="shared" si="29"/>
        <v>80.28471623675138</v>
      </c>
      <c r="C222" s="18">
        <f t="shared" si="30"/>
        <v>18.515531305746062</v>
      </c>
      <c r="D222" s="18">
        <f t="shared" si="27"/>
        <v>1077.0161858438696</v>
      </c>
      <c r="E222" s="18">
        <f t="shared" si="31"/>
        <v>50</v>
      </c>
      <c r="F222" s="18">
        <f t="shared" si="32"/>
        <v>21.540323716877392</v>
      </c>
      <c r="G222" s="18">
        <f t="shared" si="33"/>
        <v>1077.0161858438696</v>
      </c>
      <c r="I222" s="18">
        <v>97.5</v>
      </c>
      <c r="J222" s="18">
        <f t="shared" si="28"/>
        <v>1434.6429270933281</v>
      </c>
      <c r="K222" s="18">
        <f t="shared" si="34"/>
        <v>50</v>
      </c>
      <c r="L222" s="18">
        <f t="shared" si="35"/>
        <v>28.692858541866563</v>
      </c>
    </row>
    <row r="223" spans="1:12" ht="12.75">
      <c r="A223" s="3">
        <v>196</v>
      </c>
      <c r="B223" s="18">
        <f t="shared" si="29"/>
        <v>80.69643273027319</v>
      </c>
      <c r="C223" s="18">
        <f t="shared" si="30"/>
        <v>18.5781127105962</v>
      </c>
      <c r="D223" s="18">
        <f t="shared" si="27"/>
        <v>1084.30899217604</v>
      </c>
      <c r="E223" s="18">
        <f t="shared" si="31"/>
        <v>50</v>
      </c>
      <c r="F223" s="18">
        <f t="shared" si="32"/>
        <v>21.6861798435208</v>
      </c>
      <c r="G223" s="18">
        <f t="shared" si="33"/>
        <v>1084.30899217604</v>
      </c>
      <c r="I223" s="18">
        <v>98</v>
      </c>
      <c r="J223" s="18">
        <f t="shared" si="28"/>
        <v>1446.8227341389795</v>
      </c>
      <c r="K223" s="18">
        <f t="shared" si="34"/>
        <v>50</v>
      </c>
      <c r="L223" s="18">
        <f t="shared" si="35"/>
        <v>28.93645468277959</v>
      </c>
    </row>
    <row r="224" spans="1:12" ht="12.75">
      <c r="A224" s="3">
        <v>197</v>
      </c>
      <c r="B224" s="18">
        <f t="shared" si="29"/>
        <v>81.10814922379498</v>
      </c>
      <c r="C224" s="18">
        <f t="shared" si="30"/>
        <v>18.640959848865133</v>
      </c>
      <c r="D224" s="18">
        <f t="shared" si="27"/>
        <v>1091.6575298775533</v>
      </c>
      <c r="E224" s="18">
        <f t="shared" si="31"/>
        <v>50</v>
      </c>
      <c r="F224" s="18">
        <f t="shared" si="32"/>
        <v>21.833150597551068</v>
      </c>
      <c r="G224" s="18">
        <f t="shared" si="33"/>
        <v>1091.6575298775533</v>
      </c>
      <c r="I224" s="18">
        <v>98.5</v>
      </c>
      <c r="J224" s="18">
        <f t="shared" si="28"/>
        <v>1459.11532564184</v>
      </c>
      <c r="K224" s="18">
        <f t="shared" si="34"/>
        <v>50</v>
      </c>
      <c r="L224" s="18">
        <f t="shared" si="35"/>
        <v>29.1823065128368</v>
      </c>
    </row>
    <row r="225" spans="1:12" ht="12.75">
      <c r="A225" s="3">
        <v>198</v>
      </c>
      <c r="B225" s="18">
        <f t="shared" si="29"/>
        <v>81.51986571731679</v>
      </c>
      <c r="C225" s="18">
        <f t="shared" si="30"/>
        <v>18.70407361949159</v>
      </c>
      <c r="D225" s="18">
        <f t="shared" si="27"/>
        <v>1099.0622193913384</v>
      </c>
      <c r="E225" s="18">
        <f t="shared" si="31"/>
        <v>50</v>
      </c>
      <c r="F225" s="18">
        <f t="shared" si="32"/>
        <v>21.98124438782677</v>
      </c>
      <c r="G225" s="18">
        <f t="shared" si="33"/>
        <v>1099.0622193913384</v>
      </c>
      <c r="I225" s="18">
        <v>99</v>
      </c>
      <c r="J225" s="18">
        <f t="shared" si="28"/>
        <v>1471.5217388772094</v>
      </c>
      <c r="K225" s="18">
        <f t="shared" si="34"/>
        <v>50</v>
      </c>
      <c r="L225" s="18">
        <f t="shared" si="35"/>
        <v>29.43043477754419</v>
      </c>
    </row>
    <row r="226" spans="1:12" ht="12.75">
      <c r="A226" s="3">
        <v>199</v>
      </c>
      <c r="B226" s="18">
        <f t="shared" si="29"/>
        <v>81.93158221083858</v>
      </c>
      <c r="C226" s="18">
        <f t="shared" si="30"/>
        <v>18.76745492522809</v>
      </c>
      <c r="D226" s="18">
        <f t="shared" si="27"/>
        <v>1106.523484373022</v>
      </c>
      <c r="E226" s="18">
        <f t="shared" si="31"/>
        <v>50</v>
      </c>
      <c r="F226" s="18">
        <f t="shared" si="32"/>
        <v>22.13046968746044</v>
      </c>
      <c r="G226" s="18">
        <f t="shared" si="33"/>
        <v>1106.523484373022</v>
      </c>
      <c r="I226" s="18">
        <v>99.5</v>
      </c>
      <c r="J226" s="18">
        <f t="shared" si="28"/>
        <v>1484.0430207249126</v>
      </c>
      <c r="K226" s="18">
        <f t="shared" si="34"/>
        <v>50</v>
      </c>
      <c r="L226" s="18">
        <f t="shared" si="35"/>
        <v>29.68086041449825</v>
      </c>
    </row>
    <row r="227" spans="1:12" ht="12.75">
      <c r="A227" s="3">
        <v>200</v>
      </c>
      <c r="B227" s="18">
        <f t="shared" si="29"/>
        <v>82.3432987043604</v>
      </c>
      <c r="C227" s="18">
        <f t="shared" si="30"/>
        <v>18.831104672653865</v>
      </c>
      <c r="D227" s="18">
        <f t="shared" si="27"/>
        <v>1114.0417517151689</v>
      </c>
      <c r="E227" s="18">
        <f t="shared" si="31"/>
        <v>50</v>
      </c>
      <c r="F227" s="18">
        <f t="shared" si="32"/>
        <v>22.280835034303376</v>
      </c>
      <c r="G227" s="18">
        <f t="shared" si="33"/>
        <v>1114.0417517151689</v>
      </c>
      <c r="I227" s="18">
        <v>100</v>
      </c>
      <c r="J227" s="18">
        <f t="shared" si="28"/>
        <v>1496.6802277576326</v>
      </c>
      <c r="K227" s="18">
        <f t="shared" si="34"/>
        <v>50</v>
      </c>
      <c r="L227" s="18">
        <f t="shared" si="35"/>
        <v>29.93360455515265</v>
      </c>
    </row>
    <row r="228" spans="1:12" ht="12.75">
      <c r="A228" s="3">
        <v>201</v>
      </c>
      <c r="B228" s="18">
        <f t="shared" si="29"/>
        <v>82.75501519788219</v>
      </c>
      <c r="C228" s="18">
        <f t="shared" si="30"/>
        <v>18.895023772187805</v>
      </c>
      <c r="D228" s="18">
        <f t="shared" si="27"/>
        <v>1121.6174515717032</v>
      </c>
      <c r="E228" s="18">
        <f t="shared" si="31"/>
        <v>50</v>
      </c>
      <c r="F228" s="18">
        <f t="shared" si="32"/>
        <v>22.432349031434065</v>
      </c>
      <c r="G228" s="18">
        <f t="shared" si="33"/>
        <v>1121.6174515717032</v>
      </c>
      <c r="I228" s="18">
        <v>100.5</v>
      </c>
      <c r="J228" s="18">
        <f t="shared" si="28"/>
        <v>1509.43442633007</v>
      </c>
      <c r="K228" s="18">
        <f t="shared" si="34"/>
        <v>50</v>
      </c>
      <c r="L228" s="18">
        <f t="shared" si="35"/>
        <v>30.1886885266014</v>
      </c>
    </row>
    <row r="229" spans="1:12" ht="12.75">
      <c r="A229" s="3">
        <v>202</v>
      </c>
      <c r="B229" s="18">
        <f t="shared" si="29"/>
        <v>83.166731691404</v>
      </c>
      <c r="C229" s="18">
        <f t="shared" si="30"/>
        <v>18.959213138101518</v>
      </c>
      <c r="D229" s="18">
        <f t="shared" si="27"/>
        <v>1129.2510173825244</v>
      </c>
      <c r="E229" s="18">
        <f t="shared" si="31"/>
        <v>50</v>
      </c>
      <c r="F229" s="18">
        <f t="shared" si="32"/>
        <v>22.585020347650488</v>
      </c>
      <c r="G229" s="18">
        <f t="shared" si="33"/>
        <v>1129.2510173825244</v>
      </c>
      <c r="I229" s="18">
        <v>101</v>
      </c>
      <c r="J229" s="18">
        <f t="shared" si="28"/>
        <v>1522.3066926689235</v>
      </c>
      <c r="K229" s="18">
        <f t="shared" si="34"/>
        <v>50</v>
      </c>
      <c r="L229" s="18">
        <f t="shared" si="35"/>
        <v>30.44613385337847</v>
      </c>
    </row>
    <row r="230" spans="1:12" ht="12.75">
      <c r="A230" s="3">
        <v>203</v>
      </c>
      <c r="B230" s="18">
        <f t="shared" si="29"/>
        <v>83.57844818492579</v>
      </c>
      <c r="C230" s="18">
        <f t="shared" si="30"/>
        <v>19.023673688532384</v>
      </c>
      <c r="D230" s="18">
        <f t="shared" si="27"/>
        <v>1136.9428858983028</v>
      </c>
      <c r="E230" s="18">
        <f t="shared" si="31"/>
        <v>50</v>
      </c>
      <c r="F230" s="18">
        <f t="shared" si="32"/>
        <v>22.738857717966056</v>
      </c>
      <c r="G230" s="18">
        <f t="shared" si="33"/>
        <v>1136.9428858983028</v>
      </c>
      <c r="I230" s="18">
        <v>101.5</v>
      </c>
      <c r="J230" s="18">
        <f t="shared" si="28"/>
        <v>1535.2981129637028</v>
      </c>
      <c r="K230" s="18">
        <f t="shared" si="34"/>
        <v>50</v>
      </c>
      <c r="L230" s="18">
        <f t="shared" si="35"/>
        <v>30.705962259274056</v>
      </c>
    </row>
    <row r="231" spans="1:12" ht="12.75">
      <c r="A231" s="3">
        <v>204</v>
      </c>
      <c r="B231" s="18">
        <f t="shared" si="29"/>
        <v>83.9901646784476</v>
      </c>
      <c r="C231" s="18">
        <f t="shared" si="30"/>
        <v>19.088406345496676</v>
      </c>
      <c r="D231" s="18">
        <f t="shared" si="27"/>
        <v>1144.6934972054676</v>
      </c>
      <c r="E231" s="18">
        <f t="shared" si="31"/>
        <v>50</v>
      </c>
      <c r="F231" s="18">
        <f t="shared" si="32"/>
        <v>22.89386994410935</v>
      </c>
      <c r="G231" s="18">
        <f t="shared" si="33"/>
        <v>1144.6934972054676</v>
      </c>
      <c r="I231" s="18">
        <v>102</v>
      </c>
      <c r="J231" s="18">
        <f t="shared" si="28"/>
        <v>1548.4097834583847</v>
      </c>
      <c r="K231" s="18">
        <f t="shared" si="34"/>
        <v>50</v>
      </c>
      <c r="L231" s="18">
        <f t="shared" si="35"/>
        <v>30.968195669167695</v>
      </c>
    </row>
    <row r="232" spans="1:12" ht="12.75">
      <c r="A232" s="3">
        <v>205</v>
      </c>
      <c r="B232" s="18">
        <f t="shared" si="29"/>
        <v>84.4018811719694</v>
      </c>
      <c r="C232" s="18">
        <f t="shared" si="30"/>
        <v>19.153412034902782</v>
      </c>
      <c r="D232" s="18">
        <f t="shared" si="27"/>
        <v>1152.5032947513903</v>
      </c>
      <c r="E232" s="18">
        <f t="shared" si="31"/>
        <v>50</v>
      </c>
      <c r="F232" s="18">
        <f t="shared" si="32"/>
        <v>23.050065895027807</v>
      </c>
      <c r="G232" s="18">
        <f t="shared" si="33"/>
        <v>1152.5032947513903</v>
      </c>
      <c r="I232" s="18">
        <v>102.5</v>
      </c>
      <c r="J232" s="18">
        <f t="shared" si="28"/>
        <v>1561.6428105439172</v>
      </c>
      <c r="K232" s="18">
        <f t="shared" si="34"/>
        <v>50</v>
      </c>
      <c r="L232" s="18">
        <f t="shared" si="35"/>
        <v>31.232856210878346</v>
      </c>
    </row>
    <row r="233" spans="1:12" ht="12.75">
      <c r="A233" s="3">
        <v>206</v>
      </c>
      <c r="B233" s="18">
        <f t="shared" si="29"/>
        <v>84.8135976654912</v>
      </c>
      <c r="C233" s="18">
        <f t="shared" si="30"/>
        <v>19.218691686564426</v>
      </c>
      <c r="D233" s="18">
        <f t="shared" si="27"/>
        <v>1160.3727253697514</v>
      </c>
      <c r="E233" s="18">
        <f t="shared" si="31"/>
        <v>50</v>
      </c>
      <c r="F233" s="18">
        <f t="shared" si="32"/>
        <v>23.207454507395028</v>
      </c>
      <c r="G233" s="18">
        <f t="shared" si="33"/>
        <v>1160.3727253697514</v>
      </c>
      <c r="I233" s="18">
        <v>103</v>
      </c>
      <c r="J233" s="18">
        <f t="shared" si="28"/>
        <v>1574.998310851579</v>
      </c>
      <c r="K233" s="18">
        <f t="shared" si="34"/>
        <v>50</v>
      </c>
      <c r="L233" s="18">
        <f t="shared" si="35"/>
        <v>31.499966217031577</v>
      </c>
    </row>
    <row r="234" spans="1:12" ht="12.75">
      <c r="A234" s="3">
        <v>207</v>
      </c>
      <c r="B234" s="18">
        <f t="shared" si="29"/>
        <v>85.22531415901301</v>
      </c>
      <c r="C234" s="18">
        <f t="shared" si="30"/>
        <v>19.284246234213956</v>
      </c>
      <c r="D234" s="18">
        <f t="shared" si="27"/>
        <v>1168.3022393061083</v>
      </c>
      <c r="E234" s="18">
        <f t="shared" si="31"/>
        <v>50</v>
      </c>
      <c r="F234" s="18">
        <f t="shared" si="32"/>
        <v>23.366044786122167</v>
      </c>
      <c r="G234" s="18">
        <f t="shared" si="33"/>
        <v>1168.3022393061083</v>
      </c>
      <c r="I234" s="18">
        <v>103.5</v>
      </c>
      <c r="J234" s="18">
        <f t="shared" si="28"/>
        <v>1588.477411347199</v>
      </c>
      <c r="K234" s="18">
        <f t="shared" si="34"/>
        <v>50</v>
      </c>
      <c r="L234" s="18">
        <f t="shared" si="35"/>
        <v>31.76954822694398</v>
      </c>
    </row>
    <row r="235" spans="1:12" ht="12.75">
      <c r="A235" s="3">
        <v>208</v>
      </c>
      <c r="B235" s="18">
        <f t="shared" si="29"/>
        <v>85.6370306525348</v>
      </c>
      <c r="C235" s="18">
        <f t="shared" si="30"/>
        <v>19.35007661551574</v>
      </c>
      <c r="D235" s="18">
        <f t="shared" si="27"/>
        <v>1176.2922902436571</v>
      </c>
      <c r="E235" s="18">
        <f t="shared" si="31"/>
        <v>50</v>
      </c>
      <c r="F235" s="18">
        <f t="shared" si="32"/>
        <v>23.525845804873143</v>
      </c>
      <c r="G235" s="18">
        <f t="shared" si="33"/>
        <v>1176.2922902436571</v>
      </c>
      <c r="I235" s="18">
        <v>104</v>
      </c>
      <c r="J235" s="18">
        <f t="shared" si="28"/>
        <v>1602.0812494262602</v>
      </c>
      <c r="K235" s="18">
        <f t="shared" si="34"/>
        <v>50</v>
      </c>
      <c r="L235" s="18">
        <f t="shared" si="35"/>
        <v>32.04162498852521</v>
      </c>
    </row>
    <row r="236" spans="1:12" ht="12.75">
      <c r="A236" s="3">
        <v>209</v>
      </c>
      <c r="B236" s="18">
        <f t="shared" si="29"/>
        <v>86.04874714605661</v>
      </c>
      <c r="C236" s="18">
        <f t="shared" si="30"/>
        <v>19.416183772079524</v>
      </c>
      <c r="D236" s="18">
        <f t="shared" si="27"/>
        <v>1184.343335329186</v>
      </c>
      <c r="E236" s="18">
        <f t="shared" si="31"/>
        <v>50</v>
      </c>
      <c r="F236" s="18">
        <f t="shared" si="32"/>
        <v>23.686866706583718</v>
      </c>
      <c r="G236" s="18">
        <f t="shared" si="33"/>
        <v>1184.343335329186</v>
      </c>
      <c r="I236" s="18">
        <v>104.5</v>
      </c>
      <c r="J236" s="18">
        <f t="shared" si="28"/>
        <v>1615.8109730098681</v>
      </c>
      <c r="K236" s="18">
        <f t="shared" si="34"/>
        <v>50</v>
      </c>
      <c r="L236" s="18">
        <f t="shared" si="35"/>
        <v>32.31621946019736</v>
      </c>
    </row>
    <row r="237" spans="1:12" ht="12.75">
      <c r="A237" s="3">
        <v>210</v>
      </c>
      <c r="B237" s="18">
        <f t="shared" si="29"/>
        <v>86.4604636395784</v>
      </c>
      <c r="C237" s="18">
        <f t="shared" si="30"/>
        <v>19.482568649473954</v>
      </c>
      <c r="D237" s="18">
        <f t="shared" si="27"/>
        <v>1192.4558351992346</v>
      </c>
      <c r="E237" s="18">
        <f t="shared" si="31"/>
        <v>50</v>
      </c>
      <c r="F237" s="18">
        <f t="shared" si="32"/>
        <v>23.84911670398469</v>
      </c>
      <c r="G237" s="18">
        <f t="shared" si="33"/>
        <v>1192.4558351992346</v>
      </c>
      <c r="I237" s="18">
        <v>105</v>
      </c>
      <c r="J237" s="18">
        <f t="shared" si="28"/>
        <v>1629.6677406416195</v>
      </c>
      <c r="K237" s="18">
        <f t="shared" si="34"/>
        <v>50</v>
      </c>
      <c r="L237" s="18">
        <f t="shared" si="35"/>
        <v>32.59335481283239</v>
      </c>
    </row>
    <row r="238" spans="1:12" ht="12.75">
      <c r="A238" s="3">
        <v>211</v>
      </c>
      <c r="B238" s="18">
        <f t="shared" si="29"/>
        <v>86.87218013310022</v>
      </c>
      <c r="C238" s="18">
        <f t="shared" si="30"/>
        <v>19.549232197240073</v>
      </c>
      <c r="D238" s="18">
        <f t="shared" si="27"/>
        <v>1200.630254006447</v>
      </c>
      <c r="E238" s="18">
        <f t="shared" si="31"/>
        <v>50</v>
      </c>
      <c r="F238" s="18">
        <f t="shared" si="32"/>
        <v>24.012605080128942</v>
      </c>
      <c r="G238" s="18">
        <f t="shared" si="33"/>
        <v>1200.630254006447</v>
      </c>
      <c r="I238" s="18">
        <v>105.5</v>
      </c>
      <c r="J238" s="18">
        <f t="shared" si="28"/>
        <v>1643.6527215853596</v>
      </c>
      <c r="K238" s="18">
        <f t="shared" si="34"/>
        <v>50</v>
      </c>
      <c r="L238" s="18">
        <f t="shared" si="35"/>
        <v>32.87305443170719</v>
      </c>
    </row>
    <row r="239" spans="1:12" ht="12.75">
      <c r="A239" s="3">
        <v>212</v>
      </c>
      <c r="B239" s="18">
        <f t="shared" si="29"/>
        <v>87.28389662662201</v>
      </c>
      <c r="C239" s="18">
        <f t="shared" si="30"/>
        <v>19.616175368904884</v>
      </c>
      <c r="D239" s="18">
        <f t="shared" si="27"/>
        <v>1208.867059446128</v>
      </c>
      <c r="E239" s="18">
        <f t="shared" si="31"/>
        <v>50</v>
      </c>
      <c r="F239" s="18">
        <f t="shared" si="32"/>
        <v>24.17734118892256</v>
      </c>
      <c r="G239" s="18">
        <f t="shared" si="33"/>
        <v>1208.867059446128</v>
      </c>
      <c r="I239" s="18">
        <v>106</v>
      </c>
      <c r="J239" s="18">
        <f t="shared" si="28"/>
        <v>1657.7670959238494</v>
      </c>
      <c r="K239" s="18">
        <f t="shared" si="34"/>
        <v>50</v>
      </c>
      <c r="L239" s="18">
        <f t="shared" si="35"/>
        <v>33.155341918476985</v>
      </c>
    </row>
    <row r="240" spans="1:12" ht="12.75">
      <c r="A240" s="3">
        <v>213</v>
      </c>
      <c r="B240" s="18">
        <f t="shared" si="29"/>
        <v>87.69561312014382</v>
      </c>
      <c r="C240" s="18">
        <f t="shared" si="30"/>
        <v>19.683399121995055</v>
      </c>
      <c r="D240" s="18">
        <f t="shared" si="27"/>
        <v>1217.1667227830044</v>
      </c>
      <c r="E240" s="18">
        <f t="shared" si="31"/>
        <v>50</v>
      </c>
      <c r="F240" s="18">
        <f t="shared" si="32"/>
        <v>24.343334455660088</v>
      </c>
      <c r="G240" s="18">
        <f t="shared" si="33"/>
        <v>1217.1667227830044</v>
      </c>
      <c r="I240" s="18">
        <v>106.5</v>
      </c>
      <c r="J240" s="18">
        <f t="shared" si="28"/>
        <v>1672.0120546583432</v>
      </c>
      <c r="K240" s="18">
        <f t="shared" si="34"/>
        <v>50</v>
      </c>
      <c r="L240" s="18">
        <f t="shared" si="35"/>
        <v>33.44024109316686</v>
      </c>
    </row>
    <row r="241" spans="1:12" ht="12.75">
      <c r="A241" s="3">
        <v>214</v>
      </c>
      <c r="B241" s="18">
        <f t="shared" si="29"/>
        <v>88.10732961366561</v>
      </c>
      <c r="C241" s="18">
        <f t="shared" si="30"/>
        <v>19.750904418050524</v>
      </c>
      <c r="D241" s="18">
        <f t="shared" si="27"/>
        <v>1225.529718878184</v>
      </c>
      <c r="E241" s="18">
        <f t="shared" si="31"/>
        <v>50</v>
      </c>
      <c r="F241" s="18">
        <f t="shared" si="32"/>
        <v>24.51059437756368</v>
      </c>
      <c r="G241" s="18">
        <f t="shared" si="33"/>
        <v>1225.529718878184</v>
      </c>
      <c r="I241" s="18">
        <v>107</v>
      </c>
      <c r="J241" s="18">
        <f t="shared" si="28"/>
        <v>1686.3887998090865</v>
      </c>
      <c r="K241" s="18">
        <f t="shared" si="34"/>
        <v>50</v>
      </c>
      <c r="L241" s="18">
        <f t="shared" si="35"/>
        <v>33.727775996181734</v>
      </c>
    </row>
    <row r="242" spans="1:12" ht="12.75">
      <c r="A242" s="3">
        <v>215</v>
      </c>
      <c r="B242" s="18">
        <f t="shared" si="29"/>
        <v>88.51904610718742</v>
      </c>
      <c r="C242" s="18">
        <f t="shared" si="30"/>
        <v>19.81869222263833</v>
      </c>
      <c r="D242" s="18">
        <f t="shared" si="27"/>
        <v>1233.9565262163276</v>
      </c>
      <c r="E242" s="18">
        <f t="shared" si="31"/>
        <v>50</v>
      </c>
      <c r="F242" s="18">
        <f t="shared" si="32"/>
        <v>24.679130524326553</v>
      </c>
      <c r="G242" s="18">
        <f t="shared" si="33"/>
        <v>1233.9565262163276</v>
      </c>
      <c r="I242" s="18">
        <v>107.5</v>
      </c>
      <c r="J242" s="18">
        <f t="shared" si="28"/>
        <v>1700.8985445167468</v>
      </c>
      <c r="K242" s="18">
        <f t="shared" si="34"/>
        <v>50</v>
      </c>
      <c r="L242" s="18">
        <f t="shared" si="35"/>
        <v>34.01797089033494</v>
      </c>
    </row>
    <row r="243" spans="1:12" ht="12.75">
      <c r="A243" s="3">
        <v>216</v>
      </c>
      <c r="B243" s="18">
        <f t="shared" si="29"/>
        <v>88.93076260070922</v>
      </c>
      <c r="C243" s="18">
        <f t="shared" si="30"/>
        <v>19.88676350536638</v>
      </c>
      <c r="D243" s="18">
        <f t="shared" si="27"/>
        <v>1242.447626933025</v>
      </c>
      <c r="E243" s="18">
        <f t="shared" si="31"/>
        <v>50</v>
      </c>
      <c r="F243" s="18">
        <f t="shared" si="32"/>
        <v>24.8489525386605</v>
      </c>
      <c r="G243" s="18">
        <f t="shared" si="33"/>
        <v>1242.447626933025</v>
      </c>
      <c r="I243" s="18">
        <v>108</v>
      </c>
      <c r="J243" s="18">
        <f t="shared" si="28"/>
        <v>1715.5425131447785</v>
      </c>
      <c r="K243" s="18">
        <f t="shared" si="34"/>
        <v>50</v>
      </c>
      <c r="L243" s="18">
        <f t="shared" si="35"/>
        <v>34.31085026289557</v>
      </c>
    </row>
    <row r="244" spans="1:12" ht="12.75">
      <c r="A244" s="3">
        <v>217</v>
      </c>
      <c r="B244" s="18">
        <f t="shared" si="29"/>
        <v>89.34247909423102</v>
      </c>
      <c r="C244" s="18">
        <f t="shared" si="30"/>
        <v>19.955119239897336</v>
      </c>
      <c r="D244" s="18">
        <f t="shared" si="27"/>
        <v>1251.0035068423797</v>
      </c>
      <c r="E244" s="18">
        <f t="shared" si="31"/>
        <v>50</v>
      </c>
      <c r="F244" s="18">
        <f t="shared" si="32"/>
        <v>25.020070136847593</v>
      </c>
      <c r="G244" s="18">
        <f t="shared" si="33"/>
        <v>1251.0035068423797</v>
      </c>
      <c r="I244" s="18">
        <v>108.5</v>
      </c>
      <c r="J244" s="18">
        <f t="shared" si="28"/>
        <v>1730.321941382742</v>
      </c>
      <c r="K244" s="18">
        <f t="shared" si="34"/>
        <v>50</v>
      </c>
      <c r="L244" s="18">
        <f t="shared" si="35"/>
        <v>34.60643882765484</v>
      </c>
    </row>
    <row r="245" spans="1:12" ht="12.75">
      <c r="A245" s="3">
        <v>218</v>
      </c>
      <c r="B245" s="18">
        <f t="shared" si="29"/>
        <v>89.75419558775283</v>
      </c>
      <c r="C245" s="18">
        <f t="shared" si="30"/>
        <v>20.02376040396254</v>
      </c>
      <c r="D245" s="18">
        <f t="shared" si="27"/>
        <v>1259.6246554648035</v>
      </c>
      <c r="E245" s="18">
        <f t="shared" si="31"/>
        <v>50</v>
      </c>
      <c r="F245" s="18">
        <f t="shared" si="32"/>
        <v>25.19249310929607</v>
      </c>
      <c r="G245" s="18">
        <f t="shared" si="33"/>
        <v>1259.6246554648035</v>
      </c>
      <c r="I245" s="18">
        <v>109</v>
      </c>
      <c r="J245" s="18">
        <f t="shared" si="28"/>
        <v>1745.238076350567</v>
      </c>
      <c r="K245" s="18">
        <f t="shared" si="34"/>
        <v>50</v>
      </c>
      <c r="L245" s="18">
        <f t="shared" si="35"/>
        <v>34.904761527011345</v>
      </c>
    </row>
    <row r="246" spans="1:12" ht="12.75">
      <c r="A246" s="3">
        <v>219</v>
      </c>
      <c r="B246" s="18">
        <f t="shared" si="29"/>
        <v>90.16591208127463</v>
      </c>
      <c r="C246" s="18">
        <f t="shared" si="30"/>
        <v>20.092687979375995</v>
      </c>
      <c r="D246" s="18">
        <f t="shared" si="27"/>
        <v>1268.311566055026</v>
      </c>
      <c r="E246" s="18">
        <f t="shared" si="31"/>
        <v>50</v>
      </c>
      <c r="F246" s="18">
        <f t="shared" si="32"/>
        <v>25.36623132110052</v>
      </c>
      <c r="G246" s="18">
        <f t="shared" si="33"/>
        <v>1268.311566055026</v>
      </c>
      <c r="I246" s="18">
        <v>109.5</v>
      </c>
      <c r="J246" s="18">
        <f t="shared" si="28"/>
        <v>1760.292176703794</v>
      </c>
      <c r="K246" s="18">
        <f t="shared" si="34"/>
        <v>50</v>
      </c>
      <c r="L246" s="18">
        <f t="shared" si="35"/>
        <v>35.20584353407588</v>
      </c>
    </row>
    <row r="247" spans="1:12" ht="12.75">
      <c r="A247" s="3">
        <v>220</v>
      </c>
      <c r="B247" s="18">
        <f t="shared" si="29"/>
        <v>90.57762857479644</v>
      </c>
      <c r="C247" s="18">
        <f t="shared" si="30"/>
        <v>20.16190295204841</v>
      </c>
      <c r="D247" s="18">
        <f t="shared" si="27"/>
        <v>1277.0647356303157</v>
      </c>
      <c r="E247" s="18">
        <f t="shared" si="31"/>
        <v>50</v>
      </c>
      <c r="F247" s="18">
        <f t="shared" si="32"/>
        <v>25.541294712606312</v>
      </c>
      <c r="G247" s="18">
        <f t="shared" si="33"/>
        <v>1277.0647356303157</v>
      </c>
      <c r="I247" s="18">
        <v>110</v>
      </c>
      <c r="J247" s="18">
        <f t="shared" si="28"/>
        <v>1775.4855127397786</v>
      </c>
      <c r="K247" s="18">
        <f t="shared" si="34"/>
        <v>50</v>
      </c>
      <c r="L247" s="18">
        <f t="shared" si="35"/>
        <v>35.50971025479557</v>
      </c>
    </row>
    <row r="248" spans="1:12" ht="12.75">
      <c r="A248" s="3">
        <v>221</v>
      </c>
      <c r="B248" s="18">
        <f t="shared" si="29"/>
        <v>90.98934506831823</v>
      </c>
      <c r="C248" s="18">
        <f t="shared" si="30"/>
        <v>20.2314063120013</v>
      </c>
      <c r="D248" s="18">
        <f t="shared" si="27"/>
        <v>1285.884664998914</v>
      </c>
      <c r="E248" s="18">
        <f t="shared" si="31"/>
        <v>50</v>
      </c>
      <c r="F248" s="18">
        <f t="shared" si="32"/>
        <v>25.717693299978283</v>
      </c>
      <c r="G248" s="18">
        <f t="shared" si="33"/>
        <v>1285.884664998914</v>
      </c>
      <c r="I248" s="18">
        <v>110.5</v>
      </c>
      <c r="J248" s="18">
        <f t="shared" si="28"/>
        <v>1790.8193665048823</v>
      </c>
      <c r="K248" s="18">
        <f t="shared" si="34"/>
        <v>50</v>
      </c>
      <c r="L248" s="18">
        <f t="shared" si="35"/>
        <v>35.81638733009765</v>
      </c>
    </row>
    <row r="249" spans="1:12" ht="12.75">
      <c r="A249" s="3">
        <v>222</v>
      </c>
      <c r="B249" s="18">
        <f t="shared" si="29"/>
        <v>91.40106156184004</v>
      </c>
      <c r="C249" s="18">
        <f t="shared" si="30"/>
        <v>20.301199053381154</v>
      </c>
      <c r="D249" s="18">
        <f t="shared" si="27"/>
        <v>1294.7718587886925</v>
      </c>
      <c r="E249" s="18">
        <f t="shared" si="31"/>
        <v>50</v>
      </c>
      <c r="F249" s="18">
        <f t="shared" si="32"/>
        <v>25.89543717577385</v>
      </c>
      <c r="G249" s="18">
        <f t="shared" si="33"/>
        <v>1294.7718587886925</v>
      </c>
      <c r="I249" s="18">
        <v>111</v>
      </c>
      <c r="J249" s="18">
        <f t="shared" si="28"/>
        <v>1806.295031902655</v>
      </c>
      <c r="K249" s="18">
        <f t="shared" si="34"/>
        <v>50</v>
      </c>
      <c r="L249" s="18">
        <f t="shared" si="35"/>
        <v>36.125900638053096</v>
      </c>
    </row>
    <row r="250" spans="1:12" ht="12.75">
      <c r="A250" s="3">
        <v>223</v>
      </c>
      <c r="B250" s="18">
        <f t="shared" si="29"/>
        <v>91.81277805536183</v>
      </c>
      <c r="C250" s="18">
        <f t="shared" si="30"/>
        <v>20.371282174473638</v>
      </c>
      <c r="D250" s="18">
        <f t="shared" si="27"/>
        <v>1303.7268254760222</v>
      </c>
      <c r="E250" s="18">
        <f t="shared" si="31"/>
        <v>50</v>
      </c>
      <c r="F250" s="18">
        <f t="shared" si="32"/>
        <v>26.074536509520446</v>
      </c>
      <c r="G250" s="18">
        <f t="shared" si="33"/>
        <v>1303.7268254760222</v>
      </c>
      <c r="I250" s="18">
        <v>111.5</v>
      </c>
      <c r="J250" s="18">
        <f t="shared" si="28"/>
        <v>1821.9138148030165</v>
      </c>
      <c r="K250" s="18">
        <f t="shared" si="34"/>
        <v>50</v>
      </c>
      <c r="L250" s="18">
        <f t="shared" si="35"/>
        <v>36.43827629606033</v>
      </c>
    </row>
    <row r="251" spans="1:12" ht="12.75">
      <c r="A251" s="3">
        <v>224</v>
      </c>
      <c r="B251" s="18">
        <f t="shared" si="29"/>
        <v>92.22449454888364</v>
      </c>
      <c r="C251" s="18">
        <f t="shared" si="30"/>
        <v>20.4416566777179</v>
      </c>
      <c r="D251" s="18">
        <f t="shared" si="27"/>
        <v>1312.7500774148675</v>
      </c>
      <c r="E251" s="18">
        <f t="shared" si="31"/>
        <v>50</v>
      </c>
      <c r="F251" s="18">
        <f t="shared" si="32"/>
        <v>26.25500154829735</v>
      </c>
      <c r="G251" s="18">
        <f t="shared" si="33"/>
        <v>1312.7500774148675</v>
      </c>
      <c r="I251" s="18">
        <v>112</v>
      </c>
      <c r="J251" s="18">
        <f t="shared" si="28"/>
        <v>1837.67703315245</v>
      </c>
      <c r="K251" s="18">
        <f t="shared" si="34"/>
        <v>50</v>
      </c>
      <c r="L251" s="18">
        <f t="shared" si="35"/>
        <v>36.753540663048994</v>
      </c>
    </row>
    <row r="252" spans="1:12" ht="12.75">
      <c r="A252" s="3">
        <v>225</v>
      </c>
      <c r="B252" s="18">
        <f t="shared" si="29"/>
        <v>92.63621104240544</v>
      </c>
      <c r="C252" s="18">
        <f t="shared" si="30"/>
        <v>20.51232356972089</v>
      </c>
      <c r="D252" s="18">
        <f t="shared" si="27"/>
        <v>1321.8421308660986</v>
      </c>
      <c r="E252" s="18">
        <f t="shared" si="31"/>
        <v>50</v>
      </c>
      <c r="F252" s="18">
        <f t="shared" si="32"/>
        <v>26.43684261732197</v>
      </c>
      <c r="G252" s="18">
        <f t="shared" si="33"/>
        <v>1321.8421308660986</v>
      </c>
      <c r="I252" s="18">
        <v>112.5</v>
      </c>
      <c r="J252" s="18">
        <f t="shared" si="28"/>
        <v>1853.586017085211</v>
      </c>
      <c r="K252" s="18">
        <f t="shared" si="34"/>
        <v>50</v>
      </c>
      <c r="L252" s="18">
        <f t="shared" si="35"/>
        <v>37.07172034170422</v>
      </c>
    </row>
    <row r="253" spans="1:12" ht="12.75">
      <c r="A253" s="3">
        <v>226</v>
      </c>
      <c r="B253" s="18">
        <f t="shared" si="29"/>
        <v>93.04792753592724</v>
      </c>
      <c r="C253" s="18">
        <f t="shared" si="30"/>
        <v>20.58328386127176</v>
      </c>
      <c r="D253" s="18">
        <f t="shared" si="27"/>
        <v>1331.0035060270307</v>
      </c>
      <c r="E253" s="18">
        <f t="shared" si="31"/>
        <v>50</v>
      </c>
      <c r="F253" s="18">
        <f t="shared" si="32"/>
        <v>26.620070120540614</v>
      </c>
      <c r="G253" s="18">
        <f t="shared" si="33"/>
        <v>1331.0035060270307</v>
      </c>
      <c r="I253" s="18">
        <v>113</v>
      </c>
      <c r="J253" s="18">
        <f t="shared" si="28"/>
        <v>1869.6421090355716</v>
      </c>
      <c r="K253" s="18">
        <f t="shared" si="34"/>
        <v>50</v>
      </c>
      <c r="L253" s="18">
        <f t="shared" si="35"/>
        <v>37.39284218071143</v>
      </c>
    </row>
    <row r="254" spans="1:12" ht="12.75">
      <c r="A254" s="3">
        <v>227</v>
      </c>
      <c r="B254" s="18">
        <f t="shared" si="29"/>
        <v>93.45964402944904</v>
      </c>
      <c r="C254" s="18">
        <f t="shared" si="30"/>
        <v>20.65453856735632</v>
      </c>
      <c r="D254" s="18">
        <f t="shared" si="27"/>
        <v>1340.234727061185</v>
      </c>
      <c r="E254" s="18">
        <f t="shared" si="31"/>
        <v>50</v>
      </c>
      <c r="F254" s="18">
        <f t="shared" si="32"/>
        <v>26.804694541223697</v>
      </c>
      <c r="G254" s="18">
        <f t="shared" si="33"/>
        <v>1340.234727061185</v>
      </c>
      <c r="I254" s="18">
        <v>113.5</v>
      </c>
      <c r="J254" s="18">
        <f t="shared" si="28"/>
        <v>1885.84666385109</v>
      </c>
      <c r="K254" s="18">
        <f t="shared" si="34"/>
        <v>50</v>
      </c>
      <c r="L254" s="18">
        <f t="shared" si="35"/>
        <v>37.7169332770218</v>
      </c>
    </row>
    <row r="255" spans="1:12" ht="12.75">
      <c r="A255" s="3">
        <v>228</v>
      </c>
      <c r="B255" s="18">
        <f t="shared" si="29"/>
        <v>93.87136052297085</v>
      </c>
      <c r="C255" s="18">
        <f t="shared" si="30"/>
        <v>20.726088707171566</v>
      </c>
      <c r="D255" s="18">
        <f t="shared" si="27"/>
        <v>1349.5363221282817</v>
      </c>
      <c r="E255" s="18">
        <f t="shared" si="31"/>
        <v>50</v>
      </c>
      <c r="F255" s="18">
        <f t="shared" si="32"/>
        <v>26.990726442565634</v>
      </c>
      <c r="G255" s="18">
        <f t="shared" si="33"/>
        <v>1349.5363221282817</v>
      </c>
      <c r="I255" s="18">
        <v>114</v>
      </c>
      <c r="J255" s="18">
        <f t="shared" si="28"/>
        <v>1902.2010489069448</v>
      </c>
      <c r="K255" s="18">
        <f t="shared" si="34"/>
        <v>50</v>
      </c>
      <c r="L255" s="18">
        <f t="shared" si="35"/>
        <v>38.044020978138896</v>
      </c>
    </row>
    <row r="256" spans="1:12" ht="12.75">
      <c r="A256" s="3">
        <v>229</v>
      </c>
      <c r="B256" s="18">
        <f t="shared" si="29"/>
        <v>94.28307701649264</v>
      </c>
      <c r="C256" s="18">
        <f t="shared" si="30"/>
        <v>20.79793530414026</v>
      </c>
      <c r="D256" s="18">
        <f t="shared" si="27"/>
        <v>1358.9088234144542</v>
      </c>
      <c r="E256" s="18">
        <f t="shared" si="31"/>
        <v>50</v>
      </c>
      <c r="F256" s="18">
        <f t="shared" si="32"/>
        <v>27.178176468289085</v>
      </c>
      <c r="G256" s="18">
        <f t="shared" si="33"/>
        <v>1358.9088234144542</v>
      </c>
      <c r="I256" s="18">
        <v>114.5</v>
      </c>
      <c r="J256" s="18">
        <f t="shared" si="28"/>
        <v>1918.7066442213088</v>
      </c>
      <c r="K256" s="18">
        <f t="shared" si="34"/>
        <v>50</v>
      </c>
      <c r="L256" s="18">
        <f t="shared" si="35"/>
        <v>38.374132884426174</v>
      </c>
    </row>
    <row r="257" spans="1:12" ht="12.75">
      <c r="A257" s="3">
        <v>230</v>
      </c>
      <c r="B257" s="18">
        <f t="shared" si="29"/>
        <v>94.69479351001445</v>
      </c>
      <c r="C257" s="18">
        <f t="shared" si="30"/>
        <v>20.870079385925546</v>
      </c>
      <c r="D257" s="18">
        <f t="shared" si="27"/>
        <v>1368.3527671627012</v>
      </c>
      <c r="E257" s="18">
        <f t="shared" si="31"/>
        <v>50</v>
      </c>
      <c r="F257" s="18">
        <f t="shared" si="32"/>
        <v>27.367055343254023</v>
      </c>
      <c r="G257" s="18">
        <f t="shared" si="33"/>
        <v>1368.3527671627012</v>
      </c>
      <c r="I257" s="18">
        <v>115</v>
      </c>
      <c r="J257" s="18">
        <f t="shared" si="28"/>
        <v>1935.3648425718038</v>
      </c>
      <c r="K257" s="18">
        <f t="shared" si="34"/>
        <v>50</v>
      </c>
      <c r="L257" s="18">
        <f t="shared" si="35"/>
        <v>38.70729685143608</v>
      </c>
    </row>
    <row r="258" spans="1:12" ht="12.75">
      <c r="A258" s="3">
        <v>231</v>
      </c>
      <c r="B258" s="18">
        <f t="shared" si="29"/>
        <v>95.10651000353626</v>
      </c>
      <c r="C258" s="18">
        <f t="shared" si="30"/>
        <v>20.94252198444568</v>
      </c>
      <c r="D258" s="18">
        <f t="shared" si="27"/>
        <v>1377.8686937035664</v>
      </c>
      <c r="E258" s="18">
        <f t="shared" si="31"/>
        <v>50</v>
      </c>
      <c r="F258" s="18">
        <f t="shared" si="32"/>
        <v>27.557373874071327</v>
      </c>
      <c r="G258" s="18">
        <f t="shared" si="33"/>
        <v>1377.8686937035664</v>
      </c>
      <c r="I258" s="18">
        <v>115.5</v>
      </c>
      <c r="J258" s="18">
        <f t="shared" si="28"/>
        <v>1952.1770496130225</v>
      </c>
      <c r="K258" s="18">
        <f t="shared" si="34"/>
        <v>50</v>
      </c>
      <c r="L258" s="18">
        <f t="shared" si="35"/>
        <v>39.04354099226045</v>
      </c>
    </row>
    <row r="259" spans="1:12" ht="12.75">
      <c r="A259" s="3">
        <v>232</v>
      </c>
      <c r="B259" s="18">
        <f t="shared" si="29"/>
        <v>95.51822649705805</v>
      </c>
      <c r="C259" s="18">
        <f t="shared" si="30"/>
        <v>21.015264135888746</v>
      </c>
      <c r="D259" s="18">
        <f t="shared" si="27"/>
        <v>1387.4571474860509</v>
      </c>
      <c r="E259" s="18">
        <f t="shared" si="31"/>
        <v>50</v>
      </c>
      <c r="F259" s="18">
        <f t="shared" si="32"/>
        <v>27.74914294972102</v>
      </c>
      <c r="G259" s="18">
        <f t="shared" si="33"/>
        <v>1387.4571474860509</v>
      </c>
      <c r="I259" s="18">
        <v>116</v>
      </c>
      <c r="J259" s="18">
        <f t="shared" si="28"/>
        <v>1969.144683995144</v>
      </c>
      <c r="K259" s="18">
        <f t="shared" si="34"/>
        <v>50</v>
      </c>
      <c r="L259" s="18">
        <f t="shared" si="35"/>
        <v>39.38289367990288</v>
      </c>
    </row>
    <row r="260" spans="1:12" ht="12.75">
      <c r="A260" s="3">
        <v>233</v>
      </c>
      <c r="B260" s="18">
        <f t="shared" si="29"/>
        <v>95.92994299057986</v>
      </c>
      <c r="C260" s="18">
        <f t="shared" si="30"/>
        <v>21.08830688072754</v>
      </c>
      <c r="D260" s="18">
        <f t="shared" si="27"/>
        <v>1397.1186771087691</v>
      </c>
      <c r="E260" s="18">
        <f t="shared" si="31"/>
        <v>50</v>
      </c>
      <c r="F260" s="18">
        <f t="shared" si="32"/>
        <v>27.942373542175382</v>
      </c>
      <c r="G260" s="18">
        <f t="shared" si="33"/>
        <v>1397.1186771087691</v>
      </c>
      <c r="I260" s="18">
        <v>116.5</v>
      </c>
      <c r="J260" s="18">
        <f t="shared" si="28"/>
        <v>1986.2691774836373</v>
      </c>
      <c r="K260" s="18">
        <f t="shared" si="34"/>
        <v>50</v>
      </c>
      <c r="L260" s="18">
        <f t="shared" si="35"/>
        <v>39.72538354967275</v>
      </c>
    </row>
    <row r="261" spans="1:12" ht="12.75">
      <c r="A261" s="3">
        <v>234</v>
      </c>
      <c r="B261" s="18">
        <f t="shared" si="29"/>
        <v>96.34165948410165</v>
      </c>
      <c r="C261" s="18">
        <f t="shared" si="30"/>
        <v>21.161651263734395</v>
      </c>
      <c r="D261" s="18">
        <f t="shared" si="27"/>
        <v>1406.8538353513309</v>
      </c>
      <c r="E261" s="18">
        <f t="shared" si="31"/>
        <v>50</v>
      </c>
      <c r="F261" s="18">
        <f t="shared" si="32"/>
        <v>28.13707670702662</v>
      </c>
      <c r="G261" s="18">
        <f t="shared" si="33"/>
        <v>1406.8538353513309</v>
      </c>
      <c r="I261" s="18">
        <v>117</v>
      </c>
      <c r="J261" s="18">
        <f t="shared" si="28"/>
        <v>2003.5519750800843</v>
      </c>
      <c r="K261" s="18">
        <f t="shared" si="34"/>
        <v>50</v>
      </c>
      <c r="L261" s="18">
        <f t="shared" si="35"/>
        <v>40.07103950160169</v>
      </c>
    </row>
    <row r="262" spans="1:12" ht="12.75">
      <c r="A262" s="3">
        <v>235</v>
      </c>
      <c r="B262" s="18">
        <f t="shared" si="29"/>
        <v>96.75337597762346</v>
      </c>
      <c r="C262" s="18">
        <f t="shared" si="30"/>
        <v>21.235298333996166</v>
      </c>
      <c r="D262" s="18">
        <f t="shared" si="27"/>
        <v>1416.6631792059732</v>
      </c>
      <c r="E262" s="18">
        <f t="shared" si="31"/>
        <v>50</v>
      </c>
      <c r="F262" s="18">
        <f t="shared" si="32"/>
        <v>28.333263584119464</v>
      </c>
      <c r="G262" s="18">
        <f t="shared" si="33"/>
        <v>1416.6631792059732</v>
      </c>
      <c r="I262" s="18">
        <v>117.5</v>
      </c>
      <c r="J262" s="18">
        <f t="shared" si="28"/>
        <v>2020.994535144103</v>
      </c>
      <c r="K262" s="18">
        <f t="shared" si="34"/>
        <v>50</v>
      </c>
      <c r="L262" s="18">
        <f t="shared" si="35"/>
        <v>40.419890702882064</v>
      </c>
    </row>
    <row r="263" spans="1:12" ht="12.75">
      <c r="A263" s="3">
        <v>236</v>
      </c>
      <c r="B263" s="18">
        <f t="shared" si="29"/>
        <v>97.16509247114526</v>
      </c>
      <c r="C263" s="18">
        <f t="shared" si="30"/>
        <v>21.309249144929193</v>
      </c>
      <c r="D263" s="18">
        <f t="shared" si="27"/>
        <v>1426.5472699094223</v>
      </c>
      <c r="E263" s="18">
        <f t="shared" si="31"/>
        <v>50</v>
      </c>
      <c r="F263" s="18">
        <f t="shared" si="32"/>
        <v>28.530945398188447</v>
      </c>
      <c r="G263" s="18">
        <f t="shared" si="33"/>
        <v>1426.5472699094223</v>
      </c>
      <c r="I263" s="18">
        <v>118</v>
      </c>
      <c r="J263" s="18">
        <f t="shared" si="28"/>
        <v>2038.5983295164172</v>
      </c>
      <c r="K263" s="18">
        <f t="shared" si="34"/>
        <v>50</v>
      </c>
      <c r="L263" s="18">
        <f t="shared" si="35"/>
        <v>40.77196659032834</v>
      </c>
    </row>
    <row r="264" spans="1:12" ht="12.75">
      <c r="A264" s="3">
        <v>237</v>
      </c>
      <c r="B264" s="18">
        <f t="shared" si="29"/>
        <v>97.57680896466707</v>
      </c>
      <c r="C264" s="18">
        <f t="shared" si="30"/>
        <v>21.383504754294425</v>
      </c>
      <c r="D264" s="18">
        <f t="shared" si="27"/>
        <v>1436.5066729750133</v>
      </c>
      <c r="E264" s="18">
        <f t="shared" si="31"/>
        <v>50</v>
      </c>
      <c r="F264" s="18">
        <f t="shared" si="32"/>
        <v>28.730133459500266</v>
      </c>
      <c r="G264" s="18">
        <f t="shared" si="33"/>
        <v>1436.5066729750133</v>
      </c>
      <c r="I264" s="18">
        <v>118.5</v>
      </c>
      <c r="J264" s="18">
        <f t="shared" si="28"/>
        <v>2056.3648436430444</v>
      </c>
      <c r="K264" s="18">
        <f t="shared" si="34"/>
        <v>50</v>
      </c>
      <c r="L264" s="18">
        <f t="shared" si="35"/>
        <v>41.12729687286089</v>
      </c>
    </row>
    <row r="265" spans="1:12" ht="12.75">
      <c r="A265" s="3">
        <v>238</v>
      </c>
      <c r="B265" s="18">
        <f t="shared" si="29"/>
        <v>97.98852545818886</v>
      </c>
      <c r="C265" s="18">
        <f t="shared" si="30"/>
        <v>21.45806622421249</v>
      </c>
      <c r="D265" s="18">
        <f t="shared" si="27"/>
        <v>1446.5419582250358</v>
      </c>
      <c r="E265" s="18">
        <f t="shared" si="31"/>
        <v>50</v>
      </c>
      <c r="F265" s="18">
        <f t="shared" si="32"/>
        <v>28.930839164500718</v>
      </c>
      <c r="G265" s="18">
        <f t="shared" si="33"/>
        <v>1446.5419582250358</v>
      </c>
      <c r="I265" s="18">
        <v>119</v>
      </c>
      <c r="J265" s="18">
        <f t="shared" si="28"/>
        <v>2074.2955767006456</v>
      </c>
      <c r="K265" s="18">
        <f t="shared" si="34"/>
        <v>50</v>
      </c>
      <c r="L265" s="18">
        <f t="shared" si="35"/>
        <v>41.485911534012914</v>
      </c>
    </row>
    <row r="266" spans="1:12" ht="12.75">
      <c r="A266" s="3">
        <v>239</v>
      </c>
      <c r="B266" s="18">
        <f t="shared" si="29"/>
        <v>98.40024195171067</v>
      </c>
      <c r="C266" s="18">
        <f t="shared" si="30"/>
        <v>21.532934621178928</v>
      </c>
      <c r="D266" s="18">
        <f t="shared" si="27"/>
        <v>1456.6536998233437</v>
      </c>
      <c r="E266" s="18">
        <f t="shared" si="31"/>
        <v>50</v>
      </c>
      <c r="F266" s="18">
        <f t="shared" si="32"/>
        <v>29.133073996466873</v>
      </c>
      <c r="G266" s="18">
        <f t="shared" si="33"/>
        <v>1456.6536998233437</v>
      </c>
      <c r="I266" s="18">
        <v>119.5</v>
      </c>
      <c r="J266" s="18">
        <f t="shared" si="28"/>
        <v>2092.3920417230297</v>
      </c>
      <c r="K266" s="18">
        <f t="shared" si="34"/>
        <v>50</v>
      </c>
      <c r="L266" s="18">
        <f t="shared" si="35"/>
        <v>41.84784083446059</v>
      </c>
    </row>
    <row r="267" spans="1:12" ht="12.75">
      <c r="A267" s="3">
        <v>240</v>
      </c>
      <c r="B267" s="18">
        <f t="shared" si="29"/>
        <v>98.81195844523246</v>
      </c>
      <c r="C267" s="18">
        <f t="shared" si="30"/>
        <v>21.60811101607943</v>
      </c>
      <c r="D267" s="18">
        <f t="shared" si="27"/>
        <v>1466.8424763082012</v>
      </c>
      <c r="E267" s="18">
        <f t="shared" si="31"/>
        <v>50</v>
      </c>
      <c r="F267" s="18">
        <f t="shared" si="32"/>
        <v>29.336849526164023</v>
      </c>
      <c r="G267" s="18">
        <f t="shared" si="33"/>
        <v>1466.8424763082012</v>
      </c>
      <c r="I267" s="18">
        <v>120</v>
      </c>
      <c r="J267" s="18">
        <f t="shared" si="28"/>
        <v>2110.655765728824</v>
      </c>
      <c r="K267" s="18">
        <f t="shared" si="34"/>
        <v>50</v>
      </c>
      <c r="L267" s="18">
        <f t="shared" si="35"/>
        <v>42.21311531457648</v>
      </c>
    </row>
    <row r="268" spans="1:12" ht="12.75">
      <c r="A268" s="3">
        <v>241</v>
      </c>
      <c r="B268" s="18">
        <f t="shared" si="29"/>
        <v>99.22367493875427</v>
      </c>
      <c r="C268" s="18">
        <f t="shared" si="30"/>
        <v>21.68359648420516</v>
      </c>
      <c r="D268" s="18">
        <f t="shared" si="27"/>
        <v>1477.1088706253868</v>
      </c>
      <c r="E268" s="18">
        <f t="shared" si="31"/>
        <v>50</v>
      </c>
      <c r="F268" s="18">
        <f t="shared" si="32"/>
        <v>29.542177412507737</v>
      </c>
      <c r="G268" s="18">
        <f t="shared" si="33"/>
        <v>1477.1088706253868</v>
      </c>
      <c r="I268" s="18">
        <v>120.5</v>
      </c>
      <c r="J268" s="18">
        <f t="shared" si="28"/>
        <v>2129.088289850328</v>
      </c>
      <c r="K268" s="18">
        <f t="shared" si="34"/>
        <v>50</v>
      </c>
      <c r="L268" s="18">
        <f t="shared" si="35"/>
        <v>42.581765797006554</v>
      </c>
    </row>
    <row r="269" spans="1:12" ht="12.75">
      <c r="A269" s="3">
        <v>242</v>
      </c>
      <c r="B269" s="18">
        <f t="shared" si="29"/>
        <v>99.63539143227607</v>
      </c>
      <c r="C269" s="18">
        <f t="shared" si="30"/>
        <v>21.759392105268137</v>
      </c>
      <c r="D269" s="18">
        <f t="shared" si="27"/>
        <v>1487.4534701615432</v>
      </c>
      <c r="E269" s="18">
        <f t="shared" si="31"/>
        <v>50</v>
      </c>
      <c r="F269" s="18">
        <f t="shared" si="32"/>
        <v>29.749069403230866</v>
      </c>
      <c r="G269" s="18">
        <f t="shared" si="33"/>
        <v>1487.4534701615432</v>
      </c>
      <c r="I269" s="18">
        <v>121</v>
      </c>
      <c r="J269" s="18">
        <f t="shared" si="28"/>
        <v>2147.6911694635596</v>
      </c>
      <c r="K269" s="18">
        <f t="shared" si="34"/>
        <v>50</v>
      </c>
      <c r="L269" s="18">
        <f t="shared" si="35"/>
        <v>42.95382338927119</v>
      </c>
    </row>
    <row r="270" spans="1:12" ht="12.75">
      <c r="A270" s="3">
        <v>243</v>
      </c>
      <c r="B270" s="18">
        <f t="shared" si="29"/>
        <v>100.04710792579787</v>
      </c>
      <c r="C270" s="18">
        <f t="shared" si="30"/>
        <v>21.83549896341666</v>
      </c>
      <c r="D270" s="18">
        <f t="shared" si="27"/>
        <v>1497.8768667777863</v>
      </c>
      <c r="E270" s="18">
        <f t="shared" si="31"/>
        <v>50</v>
      </c>
      <c r="F270" s="18">
        <f t="shared" si="32"/>
        <v>29.957537335555728</v>
      </c>
      <c r="G270" s="18">
        <f t="shared" si="33"/>
        <v>1497.8768667777863</v>
      </c>
      <c r="I270" s="18">
        <v>121.5</v>
      </c>
      <c r="J270" s="18">
        <f t="shared" si="28"/>
        <v>2166.465974319496</v>
      </c>
      <c r="K270" s="18">
        <f t="shared" si="34"/>
        <v>50</v>
      </c>
      <c r="L270" s="18">
        <f t="shared" si="35"/>
        <v>43.32931948638992</v>
      </c>
    </row>
    <row r="271" spans="1:12" ht="12.75">
      <c r="A271" s="3">
        <v>244</v>
      </c>
      <c r="B271" s="18">
        <f t="shared" si="29"/>
        <v>100.45882441931968</v>
      </c>
      <c r="C271" s="18">
        <f t="shared" si="30"/>
        <v>21.91191814725087</v>
      </c>
      <c r="D271" s="18">
        <f t="shared" si="27"/>
        <v>1508.3796568435698</v>
      </c>
      <c r="E271" s="18">
        <f t="shared" si="31"/>
        <v>50</v>
      </c>
      <c r="F271" s="18">
        <f t="shared" si="32"/>
        <v>30.167593136871396</v>
      </c>
      <c r="G271" s="18">
        <f t="shared" si="33"/>
        <v>1508.3796568435698</v>
      </c>
      <c r="I271" s="18">
        <v>122</v>
      </c>
      <c r="J271" s="18">
        <f t="shared" si="28"/>
        <v>2185.414288676543</v>
      </c>
      <c r="K271" s="18">
        <f t="shared" si="34"/>
        <v>50</v>
      </c>
      <c r="L271" s="18">
        <f t="shared" si="35"/>
        <v>43.70828577353086</v>
      </c>
    </row>
    <row r="272" spans="1:12" ht="12.75">
      <c r="A272" s="3">
        <v>245</v>
      </c>
      <c r="B272" s="18">
        <f t="shared" si="29"/>
        <v>100.87054091284148</v>
      </c>
      <c r="C272" s="18">
        <f t="shared" si="30"/>
        <v>21.98865074983822</v>
      </c>
      <c r="D272" s="18">
        <f t="shared" si="27"/>
        <v>1518.9624412707992</v>
      </c>
      <c r="E272" s="18">
        <f t="shared" si="31"/>
        <v>50</v>
      </c>
      <c r="F272" s="18">
        <f t="shared" si="32"/>
        <v>30.379248825415985</v>
      </c>
      <c r="G272" s="18">
        <f t="shared" si="33"/>
        <v>1518.9624412707992</v>
      </c>
      <c r="I272" s="18">
        <v>122.5</v>
      </c>
      <c r="J272" s="18">
        <f t="shared" si="28"/>
        <v>2204.5377114342014</v>
      </c>
      <c r="K272" s="18">
        <f t="shared" si="34"/>
        <v>50</v>
      </c>
      <c r="L272" s="18">
        <f t="shared" si="35"/>
        <v>44.09075422868403</v>
      </c>
    </row>
    <row r="273" spans="1:12" ht="12.75">
      <c r="A273" s="3">
        <v>246</v>
      </c>
      <c r="B273" s="18">
        <f t="shared" si="29"/>
        <v>101.28225740636329</v>
      </c>
      <c r="C273" s="18">
        <f t="shared" si="30"/>
        <v>22.065697868729227</v>
      </c>
      <c r="D273" s="18">
        <f t="shared" si="27"/>
        <v>1529.6258255482223</v>
      </c>
      <c r="E273" s="18">
        <f t="shared" si="31"/>
        <v>50</v>
      </c>
      <c r="F273" s="18">
        <f t="shared" si="32"/>
        <v>30.592516510964447</v>
      </c>
      <c r="G273" s="18">
        <f t="shared" si="33"/>
        <v>1529.6258255482223</v>
      </c>
      <c r="I273" s="18">
        <v>123</v>
      </c>
      <c r="J273" s="18">
        <f t="shared" si="28"/>
        <v>2223.8378562680036</v>
      </c>
      <c r="K273" s="18">
        <f t="shared" si="34"/>
        <v>50</v>
      </c>
      <c r="L273" s="18">
        <f t="shared" si="35"/>
        <v>44.47675712536007</v>
      </c>
    </row>
    <row r="274" spans="1:12" ht="12.75">
      <c r="A274" s="3">
        <v>247</v>
      </c>
      <c r="B274" s="18">
        <f t="shared" si="29"/>
        <v>101.69397389988508</v>
      </c>
      <c r="C274" s="18">
        <f t="shared" si="30"/>
        <v>22.143060605973087</v>
      </c>
      <c r="D274" s="18">
        <f t="shared" si="27"/>
        <v>1540.3704197760653</v>
      </c>
      <c r="E274" s="18">
        <f t="shared" si="31"/>
        <v>50</v>
      </c>
      <c r="F274" s="18">
        <f t="shared" si="32"/>
        <v>30.807408395521307</v>
      </c>
      <c r="G274" s="18">
        <f t="shared" si="33"/>
        <v>1540.3704197760653</v>
      </c>
      <c r="I274" s="18">
        <v>123.5</v>
      </c>
      <c r="J274" s="18">
        <f t="shared" si="28"/>
        <v>2243.316351765666</v>
      </c>
      <c r="K274" s="18">
        <f t="shared" si="34"/>
        <v>50</v>
      </c>
      <c r="L274" s="18">
        <f t="shared" si="35"/>
        <v>44.86632703531332</v>
      </c>
    </row>
    <row r="275" spans="1:12" ht="12.75">
      <c r="A275" s="3">
        <v>248</v>
      </c>
      <c r="B275" s="18">
        <f t="shared" si="29"/>
        <v>102.10569039340689</v>
      </c>
      <c r="C275" s="18">
        <f t="shared" si="30"/>
        <v>22.220740068133477</v>
      </c>
      <c r="D275" s="18">
        <f t="shared" si="27"/>
        <v>1551.1968387009415</v>
      </c>
      <c r="E275" s="18">
        <f t="shared" si="31"/>
        <v>50</v>
      </c>
      <c r="F275" s="18">
        <f t="shared" si="32"/>
        <v>31.02393677401883</v>
      </c>
      <c r="G275" s="18">
        <f t="shared" si="33"/>
        <v>1551.1968387009415</v>
      </c>
      <c r="I275" s="18">
        <v>124</v>
      </c>
      <c r="J275" s="18">
        <f t="shared" si="28"/>
        <v>2262.97484156452</v>
      </c>
      <c r="K275" s="18">
        <f t="shared" si="34"/>
        <v>50</v>
      </c>
      <c r="L275" s="18">
        <f t="shared" si="35"/>
        <v>45.2594968312904</v>
      </c>
    </row>
    <row r="276" spans="1:12" ht="12.75">
      <c r="A276" s="3">
        <v>249</v>
      </c>
      <c r="B276" s="18">
        <f t="shared" si="29"/>
        <v>102.51740688692868</v>
      </c>
      <c r="C276" s="18">
        <f t="shared" si="30"/>
        <v>22.298737366304373</v>
      </c>
      <c r="D276" s="18">
        <f t="shared" si="27"/>
        <v>1562.1057017510236</v>
      </c>
      <c r="E276" s="18">
        <f t="shared" si="31"/>
        <v>50</v>
      </c>
      <c r="F276" s="18">
        <f t="shared" si="32"/>
        <v>31.24211403502047</v>
      </c>
      <c r="G276" s="18">
        <f t="shared" si="33"/>
        <v>1562.1057017510236</v>
      </c>
      <c r="I276" s="18">
        <v>124.5</v>
      </c>
      <c r="J276" s="18">
        <f t="shared" si="28"/>
        <v>2282.814984490201</v>
      </c>
      <c r="K276" s="18">
        <f t="shared" si="34"/>
        <v>50</v>
      </c>
      <c r="L276" s="18">
        <f t="shared" si="35"/>
        <v>45.656299689804015</v>
      </c>
    </row>
    <row r="277" spans="1:12" ht="12.75">
      <c r="A277" s="3">
        <v>250</v>
      </c>
      <c r="B277" s="18">
        <f t="shared" si="29"/>
        <v>102.92912338045049</v>
      </c>
      <c r="C277" s="18">
        <f t="shared" si="30"/>
        <v>22.37705361612593</v>
      </c>
      <c r="D277" s="18">
        <f t="shared" si="27"/>
        <v>1573.0976330714839</v>
      </c>
      <c r="E277" s="18">
        <f t="shared" si="31"/>
        <v>50</v>
      </c>
      <c r="F277" s="18">
        <f t="shared" si="32"/>
        <v>31.461952661429677</v>
      </c>
      <c r="G277" s="18">
        <f t="shared" si="33"/>
        <v>1573.0976330714839</v>
      </c>
      <c r="I277" s="18">
        <v>125</v>
      </c>
      <c r="J277" s="18">
        <f t="shared" si="28"/>
        <v>2302.8384546966286</v>
      </c>
      <c r="K277" s="18">
        <f t="shared" si="34"/>
        <v>50</v>
      </c>
      <c r="L277" s="18">
        <f t="shared" si="35"/>
        <v>46.05676909393257</v>
      </c>
    </row>
    <row r="278" spans="1:12" ht="12.75">
      <c r="A278" s="3">
        <v>251</v>
      </c>
      <c r="B278" s="18">
        <f t="shared" si="29"/>
        <v>103.34083987397229</v>
      </c>
      <c r="C278" s="18">
        <f t="shared" si="30"/>
        <v>22.455689937800468</v>
      </c>
      <c r="D278" s="18">
        <f t="shared" si="27"/>
        <v>1584.1732615602043</v>
      </c>
      <c r="E278" s="18">
        <f t="shared" si="31"/>
        <v>50</v>
      </c>
      <c r="F278" s="18">
        <f t="shared" si="32"/>
        <v>31.683465231204085</v>
      </c>
      <c r="G278" s="18">
        <f t="shared" si="33"/>
        <v>1584.1732615602043</v>
      </c>
      <c r="I278" s="18">
        <v>125.5</v>
      </c>
      <c r="J278" s="18">
        <f t="shared" si="28"/>
        <v>2323.0469418072703</v>
      </c>
      <c r="K278" s="18">
        <f t="shared" si="34"/>
        <v>50</v>
      </c>
      <c r="L278" s="18">
        <f t="shared" si="35"/>
        <v>46.4609388361454</v>
      </c>
    </row>
    <row r="279" spans="1:12" ht="12.75">
      <c r="A279" s="3">
        <v>252</v>
      </c>
      <c r="B279" s="18">
        <f t="shared" si="29"/>
        <v>103.7525563674941</v>
      </c>
      <c r="C279" s="18">
        <f t="shared" si="30"/>
        <v>22.53464745610846</v>
      </c>
      <c r="D279" s="18">
        <f t="shared" si="27"/>
        <v>1595.333220903758</v>
      </c>
      <c r="E279" s="18">
        <f t="shared" si="31"/>
        <v>50</v>
      </c>
      <c r="F279" s="18">
        <f t="shared" si="32"/>
        <v>31.90666441807516</v>
      </c>
      <c r="G279" s="18">
        <f t="shared" si="33"/>
        <v>1595.333220903758</v>
      </c>
      <c r="I279" s="18">
        <v>126</v>
      </c>
      <c r="J279" s="18">
        <f t="shared" si="28"/>
        <v>2343.4421510577185</v>
      </c>
      <c r="K279" s="18">
        <f t="shared" si="34"/>
        <v>50</v>
      </c>
      <c r="L279" s="18">
        <f t="shared" si="35"/>
        <v>46.86884302115437</v>
      </c>
    </row>
    <row r="280" spans="1:12" ht="12.75">
      <c r="A280" s="3">
        <v>253</v>
      </c>
      <c r="B280" s="18">
        <f t="shared" si="29"/>
        <v>104.16427286101589</v>
      </c>
      <c r="C280" s="18">
        <f t="shared" si="30"/>
        <v>22.613927300424656</v>
      </c>
      <c r="D280" s="18">
        <f t="shared" si="27"/>
        <v>1606.5781496136676</v>
      </c>
      <c r="E280" s="18">
        <f t="shared" si="31"/>
        <v>50</v>
      </c>
      <c r="F280" s="18">
        <f t="shared" si="32"/>
        <v>32.13156299227335</v>
      </c>
      <c r="G280" s="18">
        <f t="shared" si="33"/>
        <v>1606.5781496136676</v>
      </c>
      <c r="I280" s="18">
        <v>126.5</v>
      </c>
      <c r="J280" s="18">
        <f t="shared" si="28"/>
        <v>2364.02580343958</v>
      </c>
      <c r="K280" s="18">
        <f t="shared" si="34"/>
        <v>50</v>
      </c>
      <c r="L280" s="18">
        <f t="shared" si="35"/>
        <v>47.280516068791606</v>
      </c>
    </row>
    <row r="281" spans="1:12" ht="12.75">
      <c r="A281" s="3">
        <v>254</v>
      </c>
      <c r="B281" s="18">
        <f t="shared" si="29"/>
        <v>104.5759893545377</v>
      </c>
      <c r="C281" s="18">
        <f t="shared" si="30"/>
        <v>22.693530604734217</v>
      </c>
      <c r="D281" s="18">
        <f t="shared" si="27"/>
        <v>1617.9086910629348</v>
      </c>
      <c r="E281" s="18">
        <f t="shared" si="31"/>
        <v>50</v>
      </c>
      <c r="F281" s="18">
        <f t="shared" si="32"/>
        <v>32.358173821258696</v>
      </c>
      <c r="G281" s="18">
        <f t="shared" si="33"/>
        <v>1617.9086910629348</v>
      </c>
      <c r="I281" s="18">
        <v>127</v>
      </c>
      <c r="J281" s="18">
        <f t="shared" si="28"/>
        <v>2384.799635845702</v>
      </c>
      <c r="K281" s="18">
        <f t="shared" si="34"/>
        <v>50</v>
      </c>
      <c r="L281" s="18">
        <f t="shared" si="35"/>
        <v>47.69599271691404</v>
      </c>
    </row>
    <row r="282" spans="1:12" ht="12.75">
      <c r="A282" s="3">
        <v>255</v>
      </c>
      <c r="B282" s="18">
        <f t="shared" si="29"/>
        <v>104.98770584805949</v>
      </c>
      <c r="C282" s="18">
        <f t="shared" si="30"/>
        <v>22.773458507648936</v>
      </c>
      <c r="D282" s="18">
        <f t="shared" si="27"/>
        <v>1629.3254935228522</v>
      </c>
      <c r="E282" s="18">
        <f t="shared" si="31"/>
        <v>50</v>
      </c>
      <c r="F282" s="18">
        <f t="shared" si="32"/>
        <v>32.58650987045704</v>
      </c>
      <c r="G282" s="18">
        <f t="shared" si="33"/>
        <v>1629.3254935228522</v>
      </c>
      <c r="I282" s="18">
        <v>127.5</v>
      </c>
      <c r="J282" s="18">
        <f t="shared" si="28"/>
        <v>2405.765401216725</v>
      </c>
      <c r="K282" s="18">
        <f t="shared" si="34"/>
        <v>50</v>
      </c>
      <c r="L282" s="18">
        <f t="shared" si="35"/>
        <v>48.115308024334496</v>
      </c>
    </row>
    <row r="283" spans="1:12" ht="12.75">
      <c r="A283" s="3">
        <v>256</v>
      </c>
      <c r="B283" s="18">
        <f t="shared" si="29"/>
        <v>105.3994223415813</v>
      </c>
      <c r="C283" s="18">
        <f t="shared" si="30"/>
        <v>22.853712152423512</v>
      </c>
      <c r="D283" s="18">
        <f aca="true" t="shared" si="36" ref="D283:D346">$I$18*POWER(COSH(B283/($I$7*100/(2*PI()*$I$4)))+$I$11*SINH(B283/($I$7*100/(2*PI()*$I$4))),2)</f>
        <v>1640.8292102000912</v>
      </c>
      <c r="E283" s="18">
        <f t="shared" si="31"/>
        <v>50</v>
      </c>
      <c r="F283" s="18">
        <f t="shared" si="32"/>
        <v>32.81658420400183</v>
      </c>
      <c r="G283" s="18">
        <f t="shared" si="33"/>
        <v>1640.8292102000914</v>
      </c>
      <c r="I283" s="18">
        <v>128</v>
      </c>
      <c r="J283" s="18">
        <f aca="true" t="shared" si="37" ref="J283:J346">$I$18*POWER(COSH(I283/($I$7*100/(2*PI()*$I$4)))+$I$11*SINH(I283/($I$7*100/(2*PI()*$I$4))),2)</f>
        <v>2426.9248686890132</v>
      </c>
      <c r="K283" s="18">
        <f t="shared" si="34"/>
        <v>50</v>
      </c>
      <c r="L283" s="18">
        <f t="shared" si="35"/>
        <v>48.53849737378027</v>
      </c>
    </row>
    <row r="284" spans="1:12" ht="12.75">
      <c r="A284" s="3">
        <v>257</v>
      </c>
      <c r="B284" s="18">
        <f aca="true" t="shared" si="38" ref="B284:B347">$I$20/400*A284</f>
        <v>105.81113883510311</v>
      </c>
      <c r="C284" s="18">
        <f aca="true" t="shared" si="39" ref="C284:C347">SQRT(D284/PI())</f>
        <v>22.934292686971943</v>
      </c>
      <c r="D284" s="18">
        <f t="shared" si="36"/>
        <v>1652.4204992740795</v>
      </c>
      <c r="E284" s="18">
        <f aca="true" t="shared" si="40" ref="E284:E347">$I$6</f>
        <v>50</v>
      </c>
      <c r="F284" s="18">
        <f aca="true" t="shared" si="41" ref="F284:F347">D284/E284</f>
        <v>33.04840998548159</v>
      </c>
      <c r="G284" s="18">
        <f aca="true" t="shared" si="42" ref="G284:G347">E284*F284</f>
        <v>1652.4204992740795</v>
      </c>
      <c r="I284" s="18">
        <v>128.5</v>
      </c>
      <c r="J284" s="18">
        <f t="shared" si="37"/>
        <v>2448.279823743922</v>
      </c>
      <c r="K284" s="18">
        <f aca="true" t="shared" si="43" ref="K284:K347">$I$6</f>
        <v>50</v>
      </c>
      <c r="L284" s="18">
        <f aca="true" t="shared" si="44" ref="L284:L347">J284/K284</f>
        <v>48.96559647487844</v>
      </c>
    </row>
    <row r="285" spans="1:12" ht="12.75">
      <c r="A285" s="3">
        <v>258</v>
      </c>
      <c r="B285" s="18">
        <f t="shared" si="38"/>
        <v>106.2228553286249</v>
      </c>
      <c r="C285" s="18">
        <f t="shared" si="39"/>
        <v>23.015201263883906</v>
      </c>
      <c r="D285" s="18">
        <f t="shared" si="36"/>
        <v>1664.1000239346552</v>
      </c>
      <c r="E285" s="18">
        <f t="shared" si="40"/>
        <v>50</v>
      </c>
      <c r="F285" s="18">
        <f t="shared" si="41"/>
        <v>33.28200047869311</v>
      </c>
      <c r="G285" s="18">
        <f t="shared" si="42"/>
        <v>1664.1000239346554</v>
      </c>
      <c r="I285" s="18">
        <v>129</v>
      </c>
      <c r="J285" s="18">
        <f t="shared" si="37"/>
        <v>2469.8320683584775</v>
      </c>
      <c r="K285" s="18">
        <f t="shared" si="43"/>
        <v>50</v>
      </c>
      <c r="L285" s="18">
        <f t="shared" si="44"/>
        <v>49.39664136716955</v>
      </c>
    </row>
    <row r="286" spans="1:12" ht="12.75">
      <c r="A286" s="3">
        <v>259</v>
      </c>
      <c r="B286" s="18">
        <f t="shared" si="38"/>
        <v>106.63457182214671</v>
      </c>
      <c r="C286" s="18">
        <f t="shared" si="39"/>
        <v>23.096439040441258</v>
      </c>
      <c r="D286" s="18">
        <f t="shared" si="36"/>
        <v>1675.8684524200105</v>
      </c>
      <c r="E286" s="18">
        <f t="shared" si="40"/>
        <v>50</v>
      </c>
      <c r="F286" s="18">
        <f t="shared" si="41"/>
        <v>33.51736904840021</v>
      </c>
      <c r="G286" s="18">
        <f t="shared" si="42"/>
        <v>1675.8684524200107</v>
      </c>
      <c r="I286" s="18">
        <v>129.5</v>
      </c>
      <c r="J286" s="18">
        <f t="shared" si="37"/>
        <v>2491.583421157417</v>
      </c>
      <c r="K286" s="18">
        <f t="shared" si="43"/>
        <v>50</v>
      </c>
      <c r="L286" s="18">
        <f t="shared" si="44"/>
        <v>49.831668423148336</v>
      </c>
    </row>
    <row r="287" spans="1:12" ht="12.75">
      <c r="A287" s="3">
        <v>260</v>
      </c>
      <c r="B287" s="18">
        <f t="shared" si="38"/>
        <v>107.0462883156685</v>
      </c>
      <c r="C287" s="18">
        <f t="shared" si="39"/>
        <v>23.17800717863457</v>
      </c>
      <c r="D287" s="18">
        <f t="shared" si="36"/>
        <v>1687.7264580549256</v>
      </c>
      <c r="E287" s="18">
        <f t="shared" si="40"/>
        <v>50</v>
      </c>
      <c r="F287" s="18">
        <f t="shared" si="41"/>
        <v>33.75452916109851</v>
      </c>
      <c r="G287" s="18">
        <f t="shared" si="42"/>
        <v>1687.7264580549256</v>
      </c>
      <c r="I287" s="18">
        <v>130</v>
      </c>
      <c r="J287" s="18">
        <f t="shared" si="37"/>
        <v>2513.5357175666586</v>
      </c>
      <c r="K287" s="18">
        <f t="shared" si="43"/>
        <v>50</v>
      </c>
      <c r="L287" s="18">
        <f t="shared" si="44"/>
        <v>50.27071435133317</v>
      </c>
    </row>
    <row r="288" spans="1:12" ht="12.75">
      <c r="A288" s="3">
        <v>261</v>
      </c>
      <c r="B288" s="18">
        <f t="shared" si="38"/>
        <v>107.45800480919031</v>
      </c>
      <c r="C288" s="18">
        <f t="shared" si="39"/>
        <v>23.2599068451798</v>
      </c>
      <c r="D288" s="18">
        <f t="shared" si="36"/>
        <v>1699.6747192892954</v>
      </c>
      <c r="E288" s="18">
        <f t="shared" si="40"/>
        <v>50</v>
      </c>
      <c r="F288" s="18">
        <f t="shared" si="41"/>
        <v>33.99349438578591</v>
      </c>
      <c r="G288" s="18">
        <f t="shared" si="42"/>
        <v>1699.6747192892954</v>
      </c>
      <c r="I288" s="18">
        <v>130.5</v>
      </c>
      <c r="J288" s="18">
        <f t="shared" si="37"/>
        <v>2535.690809968171</v>
      </c>
      <c r="K288" s="18">
        <f t="shared" si="43"/>
        <v>50</v>
      </c>
      <c r="L288" s="18">
        <f t="shared" si="44"/>
        <v>50.71381619936342</v>
      </c>
    </row>
    <row r="289" spans="1:12" ht="12.75">
      <c r="A289" s="3">
        <v>262</v>
      </c>
      <c r="B289" s="18">
        <f t="shared" si="38"/>
        <v>107.86972130271211</v>
      </c>
      <c r="C289" s="18">
        <f t="shared" si="39"/>
        <v>23.342139211534917</v>
      </c>
      <c r="D289" s="18">
        <f t="shared" si="36"/>
        <v>1711.713919736941</v>
      </c>
      <c r="E289" s="18">
        <f t="shared" si="40"/>
        <v>50</v>
      </c>
      <c r="F289" s="18">
        <f t="shared" si="41"/>
        <v>34.23427839473882</v>
      </c>
      <c r="G289" s="18">
        <f t="shared" si="42"/>
        <v>1711.713919736941</v>
      </c>
      <c r="I289" s="18">
        <v>131</v>
      </c>
      <c r="J289" s="18">
        <f t="shared" si="37"/>
        <v>2558.050567856289</v>
      </c>
      <c r="K289" s="18">
        <f t="shared" si="43"/>
        <v>50</v>
      </c>
      <c r="L289" s="18">
        <f t="shared" si="44"/>
        <v>51.16101135712578</v>
      </c>
    </row>
    <row r="290" spans="1:12" ht="12.75">
      <c r="A290" s="3">
        <v>263</v>
      </c>
      <c r="B290" s="18">
        <f t="shared" si="38"/>
        <v>108.28143779623392</v>
      </c>
      <c r="C290" s="18">
        <f t="shared" si="39"/>
        <v>23.4247054539167</v>
      </c>
      <c r="D290" s="18">
        <f t="shared" si="36"/>
        <v>1723.8447482147265</v>
      </c>
      <c r="E290" s="18">
        <f t="shared" si="40"/>
        <v>50</v>
      </c>
      <c r="F290" s="18">
        <f t="shared" si="41"/>
        <v>34.47689496429453</v>
      </c>
      <c r="G290" s="18">
        <f t="shared" si="42"/>
        <v>1723.8447482147265</v>
      </c>
      <c r="I290" s="18">
        <v>131.5</v>
      </c>
      <c r="J290" s="18">
        <f t="shared" si="37"/>
        <v>2580.616877995454</v>
      </c>
      <c r="K290" s="18">
        <f t="shared" si="43"/>
        <v>50</v>
      </c>
      <c r="L290" s="18">
        <f t="shared" si="44"/>
        <v>51.612337559909086</v>
      </c>
    </row>
    <row r="291" spans="1:12" ht="12.75">
      <c r="A291" s="3">
        <v>264</v>
      </c>
      <c r="B291" s="18">
        <f t="shared" si="38"/>
        <v>108.69315428975571</v>
      </c>
      <c r="C291" s="18">
        <f t="shared" si="39"/>
        <v>23.507606753317553</v>
      </c>
      <c r="D291" s="18">
        <f t="shared" si="36"/>
        <v>1736.067898781968</v>
      </c>
      <c r="E291" s="18">
        <f t="shared" si="40"/>
        <v>50</v>
      </c>
      <c r="F291" s="18">
        <f t="shared" si="41"/>
        <v>34.721357975639364</v>
      </c>
      <c r="G291" s="18">
        <f t="shared" si="42"/>
        <v>1736.0678987819683</v>
      </c>
      <c r="I291" s="18">
        <v>132</v>
      </c>
      <c r="J291" s="18">
        <f t="shared" si="37"/>
        <v>2603.3916445794407</v>
      </c>
      <c r="K291" s="18">
        <f t="shared" si="43"/>
        <v>50</v>
      </c>
      <c r="L291" s="18">
        <f t="shared" si="44"/>
        <v>52.067832891588814</v>
      </c>
    </row>
    <row r="292" spans="1:12" ht="12.75">
      <c r="A292" s="3">
        <v>265</v>
      </c>
      <c r="B292" s="18">
        <f t="shared" si="38"/>
        <v>109.10487078327752</v>
      </c>
      <c r="C292" s="18">
        <f t="shared" si="39"/>
        <v>23.590844295522377</v>
      </c>
      <c r="D292" s="18">
        <f t="shared" si="36"/>
        <v>1748.3840707801455</v>
      </c>
      <c r="E292" s="18">
        <f t="shared" si="40"/>
        <v>50</v>
      </c>
      <c r="F292" s="18">
        <f t="shared" si="41"/>
        <v>34.96768141560291</v>
      </c>
      <c r="G292" s="18">
        <f t="shared" si="42"/>
        <v>1748.3840707801455</v>
      </c>
      <c r="I292" s="18">
        <v>132.5</v>
      </c>
      <c r="J292" s="18">
        <f t="shared" si="37"/>
        <v>2626.3767893920162</v>
      </c>
      <c r="K292" s="18">
        <f t="shared" si="43"/>
        <v>50</v>
      </c>
      <c r="L292" s="18">
        <f t="shared" si="44"/>
        <v>52.52753578784032</v>
      </c>
    </row>
    <row r="293" spans="1:12" ht="12.75">
      <c r="A293" s="3">
        <v>266</v>
      </c>
      <c r="B293" s="18">
        <f t="shared" si="38"/>
        <v>109.51658727679931</v>
      </c>
      <c r="C293" s="18">
        <f t="shared" si="39"/>
        <v>23.674419271125565</v>
      </c>
      <c r="D293" s="18">
        <f t="shared" si="36"/>
        <v>1760.7939688729114</v>
      </c>
      <c r="E293" s="18">
        <f t="shared" si="40"/>
        <v>50</v>
      </c>
      <c r="F293" s="18">
        <f t="shared" si="41"/>
        <v>35.21587937745823</v>
      </c>
      <c r="G293" s="18">
        <f t="shared" si="42"/>
        <v>1760.7939688729114</v>
      </c>
      <c r="I293" s="18">
        <v>133</v>
      </c>
      <c r="J293" s="18">
        <f t="shared" si="37"/>
        <v>2649.574251969123</v>
      </c>
      <c r="K293" s="18">
        <f t="shared" si="43"/>
        <v>50</v>
      </c>
      <c r="L293" s="18">
        <f t="shared" si="44"/>
        <v>52.99148503938246</v>
      </c>
    </row>
    <row r="294" spans="1:12" ht="12.75">
      <c r="A294" s="3">
        <v>267</v>
      </c>
      <c r="B294" s="18">
        <f t="shared" si="38"/>
        <v>109.92830377032112</v>
      </c>
      <c r="C294" s="18">
        <f t="shared" si="39"/>
        <v>23.758332875548</v>
      </c>
      <c r="D294" s="18">
        <f t="shared" si="36"/>
        <v>1773.2983030864118</v>
      </c>
      <c r="E294" s="18">
        <f t="shared" si="40"/>
        <v>50</v>
      </c>
      <c r="F294" s="18">
        <f t="shared" si="41"/>
        <v>35.46596606172824</v>
      </c>
      <c r="G294" s="18">
        <f t="shared" si="42"/>
        <v>1773.298303086412</v>
      </c>
      <c r="I294" s="18">
        <v>133.5</v>
      </c>
      <c r="J294" s="18">
        <f t="shared" si="37"/>
        <v>2672.985989762527</v>
      </c>
      <c r="K294" s="18">
        <f t="shared" si="43"/>
        <v>50</v>
      </c>
      <c r="L294" s="18">
        <f t="shared" si="44"/>
        <v>53.45971979525054</v>
      </c>
    </row>
    <row r="295" spans="1:12" ht="12.75">
      <c r="A295" s="3">
        <v>268</v>
      </c>
      <c r="B295" s="18">
        <f t="shared" si="38"/>
        <v>110.34002026384292</v>
      </c>
      <c r="C295" s="18">
        <f t="shared" si="39"/>
        <v>23.84258630905417</v>
      </c>
      <c r="D295" s="18">
        <f t="shared" si="36"/>
        <v>1785.8977888499066</v>
      </c>
      <c r="E295" s="18">
        <f t="shared" si="40"/>
        <v>50</v>
      </c>
      <c r="F295" s="18">
        <f t="shared" si="41"/>
        <v>35.71795577699813</v>
      </c>
      <c r="G295" s="18">
        <f t="shared" si="42"/>
        <v>1785.8977888499066</v>
      </c>
      <c r="I295" s="18">
        <v>134</v>
      </c>
      <c r="J295" s="18">
        <f t="shared" si="37"/>
        <v>2696.6139783050035</v>
      </c>
      <c r="K295" s="18">
        <f t="shared" si="43"/>
        <v>50</v>
      </c>
      <c r="L295" s="18">
        <f t="shared" si="44"/>
        <v>53.93227956610007</v>
      </c>
    </row>
    <row r="296" spans="1:12" ht="12.75">
      <c r="A296" s="3">
        <v>269</v>
      </c>
      <c r="B296" s="18">
        <f t="shared" si="38"/>
        <v>110.75173675736472</v>
      </c>
      <c r="C296" s="18">
        <f t="shared" si="39"/>
        <v>23.927180776769337</v>
      </c>
      <c r="D296" s="18">
        <f t="shared" si="36"/>
        <v>1798.5931470367068</v>
      </c>
      <c r="E296" s="18">
        <f t="shared" si="40"/>
        <v>50</v>
      </c>
      <c r="F296" s="18">
        <f t="shared" si="41"/>
        <v>35.971862940734134</v>
      </c>
      <c r="G296" s="18">
        <f t="shared" si="42"/>
        <v>1798.5931470367068</v>
      </c>
      <c r="I296" s="18">
        <v>134.5</v>
      </c>
      <c r="J296" s="18">
        <f t="shared" si="37"/>
        <v>2720.4602113770243</v>
      </c>
      <c r="K296" s="18">
        <f t="shared" si="43"/>
        <v>50</v>
      </c>
      <c r="L296" s="18">
        <f t="shared" si="44"/>
        <v>54.409204227540485</v>
      </c>
    </row>
    <row r="297" spans="1:12" ht="12.75">
      <c r="A297" s="3">
        <v>270</v>
      </c>
      <c r="B297" s="18">
        <f t="shared" si="38"/>
        <v>111.16345325088653</v>
      </c>
      <c r="C297" s="18">
        <f t="shared" si="39"/>
        <v>24.012117488696777</v>
      </c>
      <c r="D297" s="18">
        <f t="shared" si="36"/>
        <v>1811.3851040054153</v>
      </c>
      <c r="E297" s="18">
        <f t="shared" si="40"/>
        <v>50</v>
      </c>
      <c r="F297" s="18">
        <f t="shared" si="41"/>
        <v>36.22770208010831</v>
      </c>
      <c r="G297" s="18">
        <f t="shared" si="42"/>
        <v>1811.3851040054153</v>
      </c>
      <c r="I297" s="18">
        <v>135</v>
      </c>
      <c r="J297" s="18">
        <f t="shared" si="37"/>
        <v>2744.5267011750116</v>
      </c>
      <c r="K297" s="18">
        <f t="shared" si="43"/>
        <v>50</v>
      </c>
      <c r="L297" s="18">
        <f t="shared" si="44"/>
        <v>54.89053402350023</v>
      </c>
    </row>
    <row r="298" spans="1:12" ht="12.75">
      <c r="A298" s="3">
        <v>271</v>
      </c>
      <c r="B298" s="18">
        <f t="shared" si="38"/>
        <v>111.57516974440833</v>
      </c>
      <c r="C298" s="18">
        <f t="shared" si="39"/>
        <v>24.09739765973507</v>
      </c>
      <c r="D298" s="18">
        <f t="shared" si="36"/>
        <v>1824.2743916414856</v>
      </c>
      <c r="E298" s="18">
        <f t="shared" si="40"/>
        <v>50</v>
      </c>
      <c r="F298" s="18">
        <f t="shared" si="41"/>
        <v>36.48548783282971</v>
      </c>
      <c r="G298" s="18">
        <f t="shared" si="42"/>
        <v>1824.2743916414856</v>
      </c>
      <c r="I298" s="18">
        <v>135.5</v>
      </c>
      <c r="J298" s="18">
        <f t="shared" si="37"/>
        <v>2768.815478481115</v>
      </c>
      <c r="K298" s="18">
        <f t="shared" si="43"/>
        <v>50</v>
      </c>
      <c r="L298" s="18">
        <f t="shared" si="44"/>
        <v>55.3763095696223</v>
      </c>
    </row>
    <row r="299" spans="1:12" ht="12.75">
      <c r="A299" s="3">
        <v>272</v>
      </c>
      <c r="B299" s="18">
        <f t="shared" si="38"/>
        <v>111.98688623793014</v>
      </c>
      <c r="C299" s="18">
        <f t="shared" si="39"/>
        <v>24.183022509695494</v>
      </c>
      <c r="D299" s="18">
        <f t="shared" si="36"/>
        <v>1837.261747399097</v>
      </c>
      <c r="E299" s="18">
        <f t="shared" si="40"/>
        <v>50</v>
      </c>
      <c r="F299" s="18">
        <f t="shared" si="41"/>
        <v>36.74523494798194</v>
      </c>
      <c r="G299" s="18">
        <f t="shared" si="42"/>
        <v>1837.2617473990972</v>
      </c>
      <c r="I299" s="18">
        <v>136</v>
      </c>
      <c r="J299" s="18">
        <f t="shared" si="37"/>
        <v>2793.3285928345913</v>
      </c>
      <c r="K299" s="18">
        <f t="shared" si="43"/>
        <v>50</v>
      </c>
      <c r="L299" s="18">
        <f t="shared" si="44"/>
        <v>55.86657185669183</v>
      </c>
    </row>
    <row r="300" spans="1:12" ht="12.75">
      <c r="A300" s="3">
        <v>273</v>
      </c>
      <c r="B300" s="18">
        <f t="shared" si="38"/>
        <v>112.39860273145193</v>
      </c>
      <c r="C300" s="18">
        <f t="shared" si="39"/>
        <v>24.268993263319462</v>
      </c>
      <c r="D300" s="18">
        <f t="shared" si="36"/>
        <v>1850.3479143433474</v>
      </c>
      <c r="E300" s="18">
        <f t="shared" si="40"/>
        <v>50</v>
      </c>
      <c r="F300" s="18">
        <f t="shared" si="41"/>
        <v>37.00695828686695</v>
      </c>
      <c r="G300" s="18">
        <f t="shared" si="42"/>
        <v>1850.3479143433474</v>
      </c>
      <c r="I300" s="18">
        <v>136.5</v>
      </c>
      <c r="J300" s="18">
        <f t="shared" si="37"/>
        <v>2818.06811270473</v>
      </c>
      <c r="K300" s="18">
        <f t="shared" si="43"/>
        <v>50</v>
      </c>
      <c r="L300" s="18">
        <f t="shared" si="44"/>
        <v>56.3613622540946</v>
      </c>
    </row>
    <row r="301" spans="1:12" ht="12.75">
      <c r="A301" s="3">
        <v>274</v>
      </c>
      <c r="B301" s="18">
        <f t="shared" si="38"/>
        <v>112.81031922497374</v>
      </c>
      <c r="C301" s="18">
        <f t="shared" si="39"/>
        <v>24.355311150296057</v>
      </c>
      <c r="D301" s="18">
        <f t="shared" si="36"/>
        <v>1863.5336411927694</v>
      </c>
      <c r="E301" s="18">
        <f t="shared" si="40"/>
        <v>50</v>
      </c>
      <c r="F301" s="18">
        <f t="shared" si="41"/>
        <v>37.27067282385539</v>
      </c>
      <c r="G301" s="18">
        <f t="shared" si="42"/>
        <v>1863.5336411927697</v>
      </c>
      <c r="I301" s="18">
        <v>137</v>
      </c>
      <c r="J301" s="18">
        <f t="shared" si="37"/>
        <v>2843.0361256654132</v>
      </c>
      <c r="K301" s="18">
        <f t="shared" si="43"/>
        <v>50</v>
      </c>
      <c r="L301" s="18">
        <f t="shared" si="44"/>
        <v>56.86072251330827</v>
      </c>
    </row>
    <row r="302" spans="1:12" ht="12.75">
      <c r="A302" s="3">
        <v>275</v>
      </c>
      <c r="B302" s="18">
        <f t="shared" si="38"/>
        <v>113.22203571849553</v>
      </c>
      <c r="C302" s="18">
        <f t="shared" si="39"/>
        <v>24.44197740527961</v>
      </c>
      <c r="D302" s="18">
        <f t="shared" si="36"/>
        <v>1876.8196823621652</v>
      </c>
      <c r="E302" s="18">
        <f t="shared" si="40"/>
        <v>50</v>
      </c>
      <c r="F302" s="18">
        <f t="shared" si="41"/>
        <v>37.5363936472433</v>
      </c>
      <c r="G302" s="18">
        <f t="shared" si="42"/>
        <v>1876.8196823621652</v>
      </c>
      <c r="I302" s="18">
        <v>137.5</v>
      </c>
      <c r="J302" s="18">
        <f t="shared" si="37"/>
        <v>2868.2347385712555</v>
      </c>
      <c r="K302" s="18">
        <f t="shared" si="43"/>
        <v>50</v>
      </c>
      <c r="L302" s="18">
        <f t="shared" si="44"/>
        <v>57.364694771425114</v>
      </c>
    </row>
    <row r="303" spans="1:12" ht="12.75">
      <c r="A303" s="3">
        <v>276</v>
      </c>
      <c r="B303" s="18">
        <f t="shared" si="38"/>
        <v>113.63375221201734</v>
      </c>
      <c r="C303" s="18">
        <f t="shared" si="39"/>
        <v>24.528993267907346</v>
      </c>
      <c r="D303" s="18">
        <f t="shared" si="36"/>
        <v>1890.2067980057693</v>
      </c>
      <c r="E303" s="18">
        <f t="shared" si="40"/>
        <v>50</v>
      </c>
      <c r="F303" s="18">
        <f t="shared" si="41"/>
        <v>37.80413596011539</v>
      </c>
      <c r="G303" s="18">
        <f t="shared" si="42"/>
        <v>1890.2067980057695</v>
      </c>
      <c r="I303" s="18">
        <v>138</v>
      </c>
      <c r="J303" s="18">
        <f t="shared" si="37"/>
        <v>2893.6660777353964</v>
      </c>
      <c r="K303" s="18">
        <f t="shared" si="43"/>
        <v>50</v>
      </c>
      <c r="L303" s="18">
        <f t="shared" si="44"/>
        <v>57.87332155470793</v>
      </c>
    </row>
    <row r="304" spans="1:12" ht="12.75">
      <c r="A304" s="3">
        <v>277</v>
      </c>
      <c r="B304" s="18">
        <f t="shared" si="38"/>
        <v>114.04546870553914</v>
      </c>
      <c r="C304" s="18">
        <f t="shared" si="39"/>
        <v>24.616359982817137</v>
      </c>
      <c r="D304" s="18">
        <f t="shared" si="36"/>
        <v>1903.6957540607439</v>
      </c>
      <c r="E304" s="18">
        <f t="shared" si="40"/>
        <v>50</v>
      </c>
      <c r="F304" s="18">
        <f t="shared" si="41"/>
        <v>38.07391508121488</v>
      </c>
      <c r="G304" s="18">
        <f t="shared" si="42"/>
        <v>1903.6957540607439</v>
      </c>
      <c r="I304" s="18">
        <v>138.5</v>
      </c>
      <c r="J304" s="18">
        <f t="shared" si="37"/>
        <v>2919.3322891089115</v>
      </c>
      <c r="K304" s="18">
        <f t="shared" si="43"/>
        <v>50</v>
      </c>
      <c r="L304" s="18">
        <f t="shared" si="44"/>
        <v>58.38664578217823</v>
      </c>
    </row>
    <row r="305" spans="1:12" ht="12.75">
      <c r="A305" s="3">
        <v>278</v>
      </c>
      <c r="B305" s="18">
        <f t="shared" si="38"/>
        <v>114.45718519906094</v>
      </c>
      <c r="C305" s="18">
        <f t="shared" si="39"/>
        <v>24.7040787996653</v>
      </c>
      <c r="D305" s="18">
        <f t="shared" si="36"/>
        <v>1917.2873222909982</v>
      </c>
      <c r="E305" s="18">
        <f t="shared" si="40"/>
        <v>50</v>
      </c>
      <c r="F305" s="18">
        <f t="shared" si="41"/>
        <v>38.34574644581996</v>
      </c>
      <c r="G305" s="18">
        <f t="shared" si="42"/>
        <v>1917.2873222909982</v>
      </c>
      <c r="I305" s="18">
        <v>139</v>
      </c>
      <c r="J305" s="18">
        <f t="shared" si="37"/>
        <v>2945.2355384619013</v>
      </c>
      <c r="K305" s="18">
        <f t="shared" si="43"/>
        <v>50</v>
      </c>
      <c r="L305" s="18">
        <f t="shared" si="44"/>
        <v>58.90471076923803</v>
      </c>
    </row>
    <row r="306" spans="1:12" ht="12.75">
      <c r="A306" s="3">
        <v>279</v>
      </c>
      <c r="B306" s="18">
        <f t="shared" si="38"/>
        <v>114.86890169258274</v>
      </c>
      <c r="C306" s="18">
        <f t="shared" si="39"/>
        <v>24.79215097314446</v>
      </c>
      <c r="D306" s="18">
        <f t="shared" si="36"/>
        <v>1930.9822803313475</v>
      </c>
      <c r="E306" s="18">
        <f t="shared" si="40"/>
        <v>50</v>
      </c>
      <c r="F306" s="18">
        <f t="shared" si="41"/>
        <v>38.61964560662695</v>
      </c>
      <c r="G306" s="18">
        <f t="shared" si="42"/>
        <v>1930.9822803313477</v>
      </c>
      <c r="I306" s="18">
        <v>139.5</v>
      </c>
      <c r="J306" s="18">
        <f t="shared" si="37"/>
        <v>2971.3780115662385</v>
      </c>
      <c r="K306" s="18">
        <f t="shared" si="43"/>
        <v>50</v>
      </c>
      <c r="L306" s="18">
        <f t="shared" si="44"/>
        <v>59.42756023132477</v>
      </c>
    </row>
    <row r="307" spans="1:12" ht="12.75">
      <c r="A307" s="3">
        <v>280</v>
      </c>
      <c r="B307" s="18">
        <f t="shared" si="38"/>
        <v>115.28061818610455</v>
      </c>
      <c r="C307" s="18">
        <f t="shared" si="39"/>
        <v>24.880577763001515</v>
      </c>
      <c r="D307" s="18">
        <f t="shared" si="36"/>
        <v>1944.7814117320022</v>
      </c>
      <c r="E307" s="18">
        <f t="shared" si="40"/>
        <v>50</v>
      </c>
      <c r="F307" s="18">
        <f t="shared" si="41"/>
        <v>38.89562823464004</v>
      </c>
      <c r="G307" s="18">
        <f t="shared" si="42"/>
        <v>1944.7814117320022</v>
      </c>
      <c r="I307" s="18">
        <v>140</v>
      </c>
      <c r="J307" s="18">
        <f t="shared" si="37"/>
        <v>2997.761914380017</v>
      </c>
      <c r="K307" s="18">
        <f t="shared" si="43"/>
        <v>50</v>
      </c>
      <c r="L307" s="18">
        <f t="shared" si="44"/>
        <v>59.95523828760034</v>
      </c>
    </row>
    <row r="308" spans="1:12" ht="12.75">
      <c r="A308" s="3">
        <v>281</v>
      </c>
      <c r="B308" s="18">
        <f t="shared" si="38"/>
        <v>115.69233467962634</v>
      </c>
      <c r="C308" s="18">
        <f t="shared" si="39"/>
        <v>24.969360434055638</v>
      </c>
      <c r="D308" s="18">
        <f t="shared" si="36"/>
        <v>1958.6855060034015</v>
      </c>
      <c r="E308" s="18">
        <f t="shared" si="40"/>
        <v>50</v>
      </c>
      <c r="F308" s="18">
        <f t="shared" si="41"/>
        <v>39.17371012006803</v>
      </c>
      <c r="G308" s="18">
        <f t="shared" si="42"/>
        <v>1958.6855060034015</v>
      </c>
      <c r="I308" s="18">
        <v>140.5</v>
      </c>
      <c r="J308" s="18">
        <f t="shared" si="37"/>
        <v>3024.389473233678</v>
      </c>
      <c r="K308" s="18">
        <f t="shared" si="43"/>
        <v>50</v>
      </c>
      <c r="L308" s="18">
        <f t="shared" si="44"/>
        <v>60.48778946467356</v>
      </c>
    </row>
    <row r="309" spans="1:12" ht="12.75">
      <c r="A309" s="3">
        <v>282</v>
      </c>
      <c r="B309" s="18">
        <f t="shared" si="38"/>
        <v>116.10405117314815</v>
      </c>
      <c r="C309" s="18">
        <f t="shared" si="39"/>
        <v>25.058500256216377</v>
      </c>
      <c r="D309" s="18">
        <f t="shared" si="36"/>
        <v>1972.6953586613806</v>
      </c>
      <c r="E309" s="18">
        <f t="shared" si="40"/>
        <v>50</v>
      </c>
      <c r="F309" s="18">
        <f t="shared" si="41"/>
        <v>39.45390717322761</v>
      </c>
      <c r="G309" s="18">
        <f t="shared" si="42"/>
        <v>1972.6953586613806</v>
      </c>
      <c r="I309" s="18">
        <v>141</v>
      </c>
      <c r="J309" s="18">
        <f t="shared" si="37"/>
        <v>3051.2629350178945</v>
      </c>
      <c r="K309" s="18">
        <f t="shared" si="43"/>
        <v>50</v>
      </c>
      <c r="L309" s="18">
        <f t="shared" si="44"/>
        <v>61.02525870035789</v>
      </c>
    </row>
    <row r="310" spans="1:12" ht="12.75">
      <c r="A310" s="3">
        <v>283</v>
      </c>
      <c r="B310" s="18">
        <f t="shared" si="38"/>
        <v>116.51576766666996</v>
      </c>
      <c r="C310" s="18">
        <f t="shared" si="39"/>
        <v>25.14799850450181</v>
      </c>
      <c r="D310" s="18">
        <f t="shared" si="36"/>
        <v>1986.8117712726894</v>
      </c>
      <c r="E310" s="18">
        <f t="shared" si="40"/>
        <v>50</v>
      </c>
      <c r="F310" s="18">
        <f t="shared" si="41"/>
        <v>39.736235425453785</v>
      </c>
      <c r="G310" s="18">
        <f t="shared" si="42"/>
        <v>1986.8117712726892</v>
      </c>
      <c r="I310" s="18">
        <v>141.5</v>
      </c>
      <c r="J310" s="18">
        <f t="shared" si="37"/>
        <v>3078.384567373147</v>
      </c>
      <c r="K310" s="18">
        <f t="shared" si="43"/>
        <v>50</v>
      </c>
      <c r="L310" s="18">
        <f t="shared" si="44"/>
        <v>61.56769134746294</v>
      </c>
    </row>
    <row r="311" spans="1:12" ht="12.75">
      <c r="A311" s="3">
        <v>284</v>
      </c>
      <c r="B311" s="18">
        <f t="shared" si="38"/>
        <v>116.92748416019175</v>
      </c>
      <c r="C311" s="18">
        <f t="shared" si="39"/>
        <v>25.2378564590568</v>
      </c>
      <c r="D311" s="18">
        <f t="shared" si="36"/>
        <v>2001.0355515008523</v>
      </c>
      <c r="E311" s="18">
        <f t="shared" si="40"/>
        <v>50</v>
      </c>
      <c r="F311" s="18">
        <f t="shared" si="41"/>
        <v>40.02071103001705</v>
      </c>
      <c r="G311" s="18">
        <f t="shared" si="42"/>
        <v>2001.0355515008523</v>
      </c>
      <c r="I311" s="18">
        <v>142</v>
      </c>
      <c r="J311" s="18">
        <f t="shared" si="37"/>
        <v>3105.7566588810923</v>
      </c>
      <c r="K311" s="18">
        <f t="shared" si="43"/>
        <v>50</v>
      </c>
      <c r="L311" s="18">
        <f t="shared" si="44"/>
        <v>62.11513317762185</v>
      </c>
    </row>
    <row r="312" spans="1:12" ht="12.75">
      <c r="A312" s="3">
        <v>285</v>
      </c>
      <c r="B312" s="18">
        <f t="shared" si="38"/>
        <v>117.33920065371356</v>
      </c>
      <c r="C312" s="18">
        <f t="shared" si="39"/>
        <v>25.328075405171308</v>
      </c>
      <c r="D312" s="18">
        <f t="shared" si="36"/>
        <v>2015.367513152381</v>
      </c>
      <c r="E312" s="18">
        <f t="shared" si="40"/>
        <v>50</v>
      </c>
      <c r="F312" s="18">
        <f t="shared" si="41"/>
        <v>40.30735026304762</v>
      </c>
      <c r="G312" s="18">
        <f t="shared" si="42"/>
        <v>2015.3675131523808</v>
      </c>
      <c r="I312" s="18">
        <v>142.5</v>
      </c>
      <c r="J312" s="18">
        <f t="shared" si="37"/>
        <v>3133.3815192576585</v>
      </c>
      <c r="K312" s="18">
        <f t="shared" si="43"/>
        <v>50</v>
      </c>
      <c r="L312" s="18">
        <f t="shared" si="44"/>
        <v>62.66763038515317</v>
      </c>
    </row>
    <row r="313" spans="1:12" ht="12.75">
      <c r="A313" s="3">
        <v>286</v>
      </c>
      <c r="B313" s="18">
        <f t="shared" si="38"/>
        <v>117.75091714723536</v>
      </c>
      <c r="C313" s="18">
        <f t="shared" si="39"/>
        <v>25.41865663329873</v>
      </c>
      <c r="D313" s="18">
        <f t="shared" si="36"/>
        <v>2029.808476223329</v>
      </c>
      <c r="E313" s="18">
        <f t="shared" si="40"/>
        <v>50</v>
      </c>
      <c r="F313" s="18">
        <f t="shared" si="41"/>
        <v>40.59616952446658</v>
      </c>
      <c r="G313" s="18">
        <f t="shared" si="42"/>
        <v>2029.808476223329</v>
      </c>
      <c r="I313" s="18">
        <v>143</v>
      </c>
      <c r="J313" s="18">
        <f t="shared" si="37"/>
        <v>3161.2614795479667</v>
      </c>
      <c r="K313" s="18">
        <f t="shared" si="43"/>
        <v>50</v>
      </c>
      <c r="L313" s="18">
        <f t="shared" si="44"/>
        <v>63.22522959095934</v>
      </c>
    </row>
    <row r="314" spans="1:12" ht="12.75">
      <c r="A314" s="3">
        <v>287</v>
      </c>
      <c r="B314" s="18">
        <f t="shared" si="38"/>
        <v>118.16263364075716</v>
      </c>
      <c r="C314" s="18">
        <f t="shared" si="39"/>
        <v>25.509601439074416</v>
      </c>
      <c r="D314" s="18">
        <f t="shared" si="36"/>
        <v>2044.3592669462153</v>
      </c>
      <c r="E314" s="18">
        <f t="shared" si="40"/>
        <v>50</v>
      </c>
      <c r="F314" s="18">
        <f t="shared" si="41"/>
        <v>40.887185338924304</v>
      </c>
      <c r="G314" s="18">
        <f t="shared" si="42"/>
        <v>2044.3592669462153</v>
      </c>
      <c r="I314" s="18">
        <v>143.5</v>
      </c>
      <c r="J314" s="18">
        <f t="shared" si="37"/>
        <v>3189.3988923230054</v>
      </c>
      <c r="K314" s="18">
        <f t="shared" si="43"/>
        <v>50</v>
      </c>
      <c r="L314" s="18">
        <f t="shared" si="44"/>
        <v>63.78797784646011</v>
      </c>
    </row>
    <row r="315" spans="1:12" ht="12.75">
      <c r="A315" s="3">
        <v>288</v>
      </c>
      <c r="B315" s="18">
        <f t="shared" si="38"/>
        <v>118.57435013427896</v>
      </c>
      <c r="C315" s="18">
        <f t="shared" si="39"/>
        <v>25.60091112333416</v>
      </c>
      <c r="D315" s="18">
        <f t="shared" si="36"/>
        <v>2059.0207178372902</v>
      </c>
      <c r="E315" s="18">
        <f t="shared" si="40"/>
        <v>50</v>
      </c>
      <c r="F315" s="18">
        <f t="shared" si="41"/>
        <v>41.18041435674581</v>
      </c>
      <c r="G315" s="18">
        <f t="shared" si="42"/>
        <v>2059.0207178372902</v>
      </c>
      <c r="I315" s="18">
        <v>144</v>
      </c>
      <c r="J315" s="18">
        <f t="shared" si="37"/>
        <v>3217.7961318781645</v>
      </c>
      <c r="K315" s="18">
        <f t="shared" si="43"/>
        <v>50</v>
      </c>
      <c r="L315" s="18">
        <f t="shared" si="44"/>
        <v>64.3559226375633</v>
      </c>
    </row>
    <row r="316" spans="1:12" ht="12.75">
      <c r="A316" s="3">
        <v>289</v>
      </c>
      <c r="B316" s="18">
        <f t="shared" si="38"/>
        <v>118.98606662780077</v>
      </c>
      <c r="C316" s="18">
        <f t="shared" si="39"/>
        <v>25.69258699213285</v>
      </c>
      <c r="D316" s="18">
        <f t="shared" si="36"/>
        <v>2073.793667744175</v>
      </c>
      <c r="E316" s="18">
        <f t="shared" si="40"/>
        <v>50</v>
      </c>
      <c r="F316" s="18">
        <f t="shared" si="41"/>
        <v>41.4758733548835</v>
      </c>
      <c r="G316" s="18">
        <f t="shared" si="42"/>
        <v>2073.793667744175</v>
      </c>
      <c r="I316" s="18">
        <v>144.5</v>
      </c>
      <c r="J316" s="18">
        <f t="shared" si="37"/>
        <v>3246.455594433571</v>
      </c>
      <c r="K316" s="18">
        <f t="shared" si="43"/>
        <v>50</v>
      </c>
      <c r="L316" s="18">
        <f t="shared" si="44"/>
        <v>64.92911188867143</v>
      </c>
    </row>
    <row r="317" spans="1:12" ht="12.75">
      <c r="A317" s="3">
        <v>290</v>
      </c>
      <c r="B317" s="18">
        <f t="shared" si="38"/>
        <v>119.39778312132256</v>
      </c>
      <c r="C317" s="18">
        <f t="shared" si="39"/>
        <v>25.78463035676309</v>
      </c>
      <c r="D317" s="18">
        <f t="shared" si="36"/>
        <v>2088.6789618938474</v>
      </c>
      <c r="E317" s="18">
        <f t="shared" si="40"/>
        <v>50</v>
      </c>
      <c r="F317" s="18">
        <f t="shared" si="41"/>
        <v>41.773579237876945</v>
      </c>
      <c r="G317" s="18">
        <f t="shared" si="42"/>
        <v>2088.6789618938474</v>
      </c>
      <c r="I317" s="18">
        <v>145</v>
      </c>
      <c r="J317" s="18">
        <f t="shared" si="37"/>
        <v>3275.379698336301</v>
      </c>
      <c r="K317" s="18">
        <f t="shared" si="43"/>
        <v>50</v>
      </c>
      <c r="L317" s="18">
        <f t="shared" si="44"/>
        <v>65.50759396672602</v>
      </c>
    </row>
    <row r="318" spans="1:12" ht="12.75">
      <c r="A318" s="3">
        <v>291</v>
      </c>
      <c r="B318" s="18">
        <f t="shared" si="38"/>
        <v>119.80949961484437</v>
      </c>
      <c r="C318" s="18">
        <f t="shared" si="39"/>
        <v>25.877042533774002</v>
      </c>
      <c r="D318" s="18">
        <f t="shared" si="36"/>
        <v>2103.6774519410073</v>
      </c>
      <c r="E318" s="18">
        <f t="shared" si="40"/>
        <v>50</v>
      </c>
      <c r="F318" s="18">
        <f t="shared" si="41"/>
        <v>42.07354903882015</v>
      </c>
      <c r="G318" s="18">
        <f t="shared" si="42"/>
        <v>2103.6774519410073</v>
      </c>
      <c r="I318" s="18">
        <v>145.5</v>
      </c>
      <c r="J318" s="18">
        <f t="shared" si="37"/>
        <v>3304.5708842644262</v>
      </c>
      <c r="K318" s="18">
        <f t="shared" si="43"/>
        <v>50</v>
      </c>
      <c r="L318" s="18">
        <f t="shared" si="44"/>
        <v>66.09141768528852</v>
      </c>
    </row>
    <row r="319" spans="1:12" ht="12.75">
      <c r="A319" s="3">
        <v>292</v>
      </c>
      <c r="B319" s="18">
        <f t="shared" si="38"/>
        <v>120.22121610836616</v>
      </c>
      <c r="C319" s="18">
        <f t="shared" si="39"/>
        <v>25.969824844990036</v>
      </c>
      <c r="D319" s="18">
        <f t="shared" si="36"/>
        <v>2118.7899960167997</v>
      </c>
      <c r="E319" s="18">
        <f t="shared" si="40"/>
        <v>50</v>
      </c>
      <c r="F319" s="18">
        <f t="shared" si="41"/>
        <v>42.37579992033599</v>
      </c>
      <c r="G319" s="18">
        <f t="shared" si="42"/>
        <v>2118.7899960167997</v>
      </c>
      <c r="I319" s="18">
        <v>146</v>
      </c>
      <c r="J319" s="18">
        <f t="shared" si="37"/>
        <v>3334.0316154329807</v>
      </c>
      <c r="K319" s="18">
        <f t="shared" si="43"/>
        <v>50</v>
      </c>
      <c r="L319" s="18">
        <f t="shared" si="44"/>
        <v>66.68063230865961</v>
      </c>
    </row>
    <row r="320" spans="1:12" ht="12.75">
      <c r="A320" s="3">
        <v>293</v>
      </c>
      <c r="B320" s="18">
        <f t="shared" si="38"/>
        <v>120.63293260188797</v>
      </c>
      <c r="C320" s="18">
        <f t="shared" si="39"/>
        <v>26.062978617529907</v>
      </c>
      <c r="D320" s="18">
        <f t="shared" si="36"/>
        <v>2134.0174587779175</v>
      </c>
      <c r="E320" s="18">
        <f t="shared" si="40"/>
        <v>50</v>
      </c>
      <c r="F320" s="18">
        <f t="shared" si="41"/>
        <v>42.68034917555835</v>
      </c>
      <c r="G320" s="18">
        <f t="shared" si="42"/>
        <v>2134.0174587779175</v>
      </c>
      <c r="I320" s="18">
        <v>146.5</v>
      </c>
      <c r="J320" s="18">
        <f t="shared" si="37"/>
        <v>3363.7643778018023</v>
      </c>
      <c r="K320" s="18">
        <f t="shared" si="43"/>
        <v>50</v>
      </c>
      <c r="L320" s="18">
        <f t="shared" si="44"/>
        <v>67.27528755603605</v>
      </c>
    </row>
    <row r="321" spans="1:12" ht="12.75">
      <c r="A321" s="3">
        <v>294</v>
      </c>
      <c r="B321" s="18">
        <f t="shared" si="38"/>
        <v>121.04464909540977</v>
      </c>
      <c r="C321" s="18">
        <f t="shared" si="39"/>
        <v>26.15650518382553</v>
      </c>
      <c r="D321" s="18">
        <f t="shared" si="36"/>
        <v>2149.3607114560664</v>
      </c>
      <c r="E321" s="18">
        <f t="shared" si="40"/>
        <v>50</v>
      </c>
      <c r="F321" s="18">
        <f t="shared" si="41"/>
        <v>42.98721422912133</v>
      </c>
      <c r="G321" s="18">
        <f t="shared" si="42"/>
        <v>2149.3607114560664</v>
      </c>
      <c r="I321" s="18">
        <v>147</v>
      </c>
      <c r="J321" s="18">
        <f t="shared" si="37"/>
        <v>3393.7716802853115</v>
      </c>
      <c r="K321" s="18">
        <f t="shared" si="43"/>
        <v>50</v>
      </c>
      <c r="L321" s="18">
        <f t="shared" si="44"/>
        <v>67.87543360570623</v>
      </c>
    </row>
    <row r="322" spans="1:12" ht="12.75">
      <c r="A322" s="3">
        <v>295</v>
      </c>
      <c r="B322" s="18">
        <f t="shared" si="38"/>
        <v>121.45636558893158</v>
      </c>
      <c r="C322" s="18">
        <f t="shared" si="39"/>
        <v>26.250405881641107</v>
      </c>
      <c r="D322" s="18">
        <f t="shared" si="36"/>
        <v>2164.820631907814</v>
      </c>
      <c r="E322" s="18">
        <f t="shared" si="40"/>
        <v>50</v>
      </c>
      <c r="F322" s="18">
        <f t="shared" si="41"/>
        <v>43.29641263815628</v>
      </c>
      <c r="G322" s="18">
        <f t="shared" si="42"/>
        <v>2164.820631907814</v>
      </c>
      <c r="I322" s="18">
        <v>147.5</v>
      </c>
      <c r="J322" s="18">
        <f t="shared" si="37"/>
        <v>3424.056054964204</v>
      </c>
      <c r="K322" s="18">
        <f t="shared" si="43"/>
        <v>50</v>
      </c>
      <c r="L322" s="18">
        <f t="shared" si="44"/>
        <v>68.48112109928408</v>
      </c>
    </row>
    <row r="323" spans="1:12" ht="12.75">
      <c r="A323" s="3">
        <v>296</v>
      </c>
      <c r="B323" s="18">
        <f t="shared" si="38"/>
        <v>121.86808208245338</v>
      </c>
      <c r="C323" s="18">
        <f t="shared" si="39"/>
        <v>26.344682054092274</v>
      </c>
      <c r="D323" s="18">
        <f t="shared" si="36"/>
        <v>2180.398104664819</v>
      </c>
      <c r="E323" s="18">
        <f t="shared" si="40"/>
        <v>50</v>
      </c>
      <c r="F323" s="18">
        <f t="shared" si="41"/>
        <v>43.60796209329638</v>
      </c>
      <c r="G323" s="18">
        <f t="shared" si="42"/>
        <v>2180.398104664819</v>
      </c>
      <c r="I323" s="18">
        <v>148</v>
      </c>
      <c r="J323" s="18">
        <f t="shared" si="37"/>
        <v>3454.620057299134</v>
      </c>
      <c r="K323" s="18">
        <f t="shared" si="43"/>
        <v>50</v>
      </c>
      <c r="L323" s="18">
        <f t="shared" si="44"/>
        <v>69.09240114598268</v>
      </c>
    </row>
    <row r="324" spans="1:12" ht="12.75">
      <c r="A324" s="3">
        <v>297</v>
      </c>
      <c r="B324" s="18">
        <f t="shared" si="38"/>
        <v>122.27979857597518</v>
      </c>
      <c r="C324" s="18">
        <f t="shared" si="39"/>
        <v>26.439335049665267</v>
      </c>
      <c r="D324" s="18">
        <f t="shared" si="36"/>
        <v>2196.0940209844334</v>
      </c>
      <c r="E324" s="18">
        <f t="shared" si="40"/>
        <v>50</v>
      </c>
      <c r="F324" s="18">
        <f t="shared" si="41"/>
        <v>43.92188041968867</v>
      </c>
      <c r="G324" s="18">
        <f t="shared" si="42"/>
        <v>2196.0940209844334</v>
      </c>
      <c r="I324" s="18">
        <v>148.5</v>
      </c>
      <c r="J324" s="18">
        <f t="shared" si="37"/>
        <v>3485.4662663463305</v>
      </c>
      <c r="K324" s="18">
        <f t="shared" si="43"/>
        <v>50</v>
      </c>
      <c r="L324" s="18">
        <f t="shared" si="44"/>
        <v>69.7093253269266</v>
      </c>
    </row>
    <row r="325" spans="1:12" ht="12.75">
      <c r="A325" s="3">
        <v>298</v>
      </c>
      <c r="B325" s="18">
        <f t="shared" si="38"/>
        <v>122.69151506949699</v>
      </c>
      <c r="C325" s="18">
        <f t="shared" si="39"/>
        <v>26.534366222236272</v>
      </c>
      <c r="D325" s="18">
        <f t="shared" si="36"/>
        <v>2211.909278900703</v>
      </c>
      <c r="E325" s="18">
        <f t="shared" si="40"/>
        <v>50</v>
      </c>
      <c r="F325" s="18">
        <f t="shared" si="41"/>
        <v>44.23818557801406</v>
      </c>
      <c r="G325" s="18">
        <f t="shared" si="42"/>
        <v>2211.909278900703</v>
      </c>
      <c r="I325" s="18">
        <v>149</v>
      </c>
      <c r="J325" s="18">
        <f t="shared" si="37"/>
        <v>3516.5972849752384</v>
      </c>
      <c r="K325" s="18">
        <f t="shared" si="43"/>
        <v>50</v>
      </c>
      <c r="L325" s="18">
        <f t="shared" si="44"/>
        <v>70.33194569950477</v>
      </c>
    </row>
    <row r="326" spans="1:12" ht="12.75">
      <c r="A326" s="3">
        <v>299</v>
      </c>
      <c r="B326" s="18">
        <f t="shared" si="38"/>
        <v>123.10323156301878</v>
      </c>
      <c r="C326" s="18">
        <f t="shared" si="39"/>
        <v>26.629776931090746</v>
      </c>
      <c r="D326" s="18">
        <f t="shared" si="36"/>
        <v>2227.844783275741</v>
      </c>
      <c r="E326" s="18">
        <f t="shared" si="40"/>
        <v>50</v>
      </c>
      <c r="F326" s="18">
        <f t="shared" si="41"/>
        <v>44.55689566551482</v>
      </c>
      <c r="G326" s="18">
        <f t="shared" si="42"/>
        <v>2227.844783275741</v>
      </c>
      <c r="I326" s="18">
        <v>149.5</v>
      </c>
      <c r="J326" s="18">
        <f t="shared" si="37"/>
        <v>3548.0157400881403</v>
      </c>
      <c r="K326" s="18">
        <f t="shared" si="43"/>
        <v>50</v>
      </c>
      <c r="L326" s="18">
        <f t="shared" si="44"/>
        <v>70.9603148017628</v>
      </c>
    </row>
    <row r="327" spans="1:12" ht="12.75">
      <c r="A327" s="3">
        <v>300</v>
      </c>
      <c r="B327" s="18">
        <f t="shared" si="38"/>
        <v>123.51494805654059</v>
      </c>
      <c r="C327" s="18">
        <f t="shared" si="39"/>
        <v>26.725568540942863</v>
      </c>
      <c r="D327" s="18">
        <f t="shared" si="36"/>
        <v>2243.9014458515016</v>
      </c>
      <c r="E327" s="18">
        <f t="shared" si="40"/>
        <v>50</v>
      </c>
      <c r="F327" s="18">
        <f t="shared" si="41"/>
        <v>44.878028917030036</v>
      </c>
      <c r="G327" s="18">
        <f t="shared" si="42"/>
        <v>2243.9014458515016</v>
      </c>
      <c r="I327" s="18">
        <v>150</v>
      </c>
      <c r="J327" s="18">
        <f t="shared" si="37"/>
        <v>3579.724282841834</v>
      </c>
      <c r="K327" s="18">
        <f t="shared" si="43"/>
        <v>50</v>
      </c>
      <c r="L327" s="18">
        <f t="shared" si="44"/>
        <v>71.59448565683668</v>
      </c>
    </row>
    <row r="328" spans="1:12" ht="12.75">
      <c r="A328" s="3">
        <v>301</v>
      </c>
      <c r="B328" s="18">
        <f t="shared" si="38"/>
        <v>123.92666455006238</v>
      </c>
      <c r="C328" s="18">
        <f t="shared" si="39"/>
        <v>26.82174242195504</v>
      </c>
      <c r="D328" s="18">
        <f t="shared" si="36"/>
        <v>2260.0801853019448</v>
      </c>
      <c r="E328" s="18">
        <f t="shared" si="40"/>
        <v>50</v>
      </c>
      <c r="F328" s="18">
        <f t="shared" si="41"/>
        <v>45.201603706038895</v>
      </c>
      <c r="G328" s="18">
        <f t="shared" si="42"/>
        <v>2260.0801853019448</v>
      </c>
      <c r="I328" s="18">
        <v>150.5</v>
      </c>
      <c r="J328" s="18">
        <f t="shared" si="37"/>
        <v>3611.7255888713275</v>
      </c>
      <c r="K328" s="18">
        <f t="shared" si="43"/>
        <v>50</v>
      </c>
      <c r="L328" s="18">
        <f t="shared" si="44"/>
        <v>72.23451177742655</v>
      </c>
    </row>
    <row r="329" spans="1:12" ht="12.75">
      <c r="A329" s="3">
        <v>302</v>
      </c>
      <c r="B329" s="18">
        <f t="shared" si="38"/>
        <v>124.33838104358419</v>
      </c>
      <c r="C329" s="18">
        <f t="shared" si="39"/>
        <v>26.918299949757564</v>
      </c>
      <c r="D329" s="18">
        <f t="shared" si="36"/>
        <v>2276.381927285602</v>
      </c>
      <c r="E329" s="18">
        <f t="shared" si="40"/>
        <v>50</v>
      </c>
      <c r="F329" s="18">
        <f t="shared" si="41"/>
        <v>45.527638545712044</v>
      </c>
      <c r="G329" s="18">
        <f t="shared" si="42"/>
        <v>2276.381927285602</v>
      </c>
      <c r="I329" s="18">
        <v>151</v>
      </c>
      <c r="J329" s="18">
        <f t="shared" si="37"/>
        <v>3644.0223585156364</v>
      </c>
      <c r="K329" s="18">
        <f t="shared" si="43"/>
        <v>50</v>
      </c>
      <c r="L329" s="18">
        <f t="shared" si="44"/>
        <v>72.88044717031272</v>
      </c>
    </row>
    <row r="330" spans="1:12" ht="12.75">
      <c r="A330" s="3">
        <v>303</v>
      </c>
      <c r="B330" s="18">
        <f t="shared" si="38"/>
        <v>124.75009753710599</v>
      </c>
      <c r="C330" s="18">
        <f t="shared" si="39"/>
        <v>27.01524250546822</v>
      </c>
      <c r="D330" s="18">
        <f t="shared" si="36"/>
        <v>2292.8076044985296</v>
      </c>
      <c r="E330" s="18">
        <f t="shared" si="40"/>
        <v>50</v>
      </c>
      <c r="F330" s="18">
        <f t="shared" si="41"/>
        <v>45.85615208997059</v>
      </c>
      <c r="G330" s="18">
        <f t="shared" si="42"/>
        <v>2292.8076044985296</v>
      </c>
      <c r="I330" s="18">
        <v>151.5</v>
      </c>
      <c r="J330" s="18">
        <f t="shared" si="37"/>
        <v>3676.6173170456213</v>
      </c>
      <c r="K330" s="18">
        <f t="shared" si="43"/>
        <v>50</v>
      </c>
      <c r="L330" s="18">
        <f t="shared" si="44"/>
        <v>73.53234634091243</v>
      </c>
    </row>
    <row r="331" spans="1:12" ht="12.75">
      <c r="A331" s="3">
        <v>304</v>
      </c>
      <c r="B331" s="18">
        <f t="shared" si="38"/>
        <v>125.1618140306278</v>
      </c>
      <c r="C331" s="18">
        <f t="shared" si="39"/>
        <v>27.112571475712066</v>
      </c>
      <c r="D331" s="18">
        <f t="shared" si="36"/>
        <v>2309.358156727677</v>
      </c>
      <c r="E331" s="18">
        <f t="shared" si="40"/>
        <v>50</v>
      </c>
      <c r="F331" s="18">
        <f t="shared" si="41"/>
        <v>46.187163134553536</v>
      </c>
      <c r="G331" s="18">
        <f t="shared" si="42"/>
        <v>2309.358156727677</v>
      </c>
      <c r="I331" s="18">
        <v>152</v>
      </c>
      <c r="J331" s="18">
        <f t="shared" si="37"/>
        <v>3709.5132148939633</v>
      </c>
      <c r="K331" s="18">
        <f t="shared" si="43"/>
        <v>50</v>
      </c>
      <c r="L331" s="18">
        <f t="shared" si="44"/>
        <v>74.19026429787927</v>
      </c>
    </row>
    <row r="332" spans="1:12" ht="12.75">
      <c r="A332" s="3">
        <v>305</v>
      </c>
      <c r="B332" s="18">
        <f t="shared" si="38"/>
        <v>125.57353052414959</v>
      </c>
      <c r="C332" s="18">
        <f t="shared" si="39"/>
        <v>27.210288252641273</v>
      </c>
      <c r="D332" s="18">
        <f t="shared" si="36"/>
        <v>2326.034530904655</v>
      </c>
      <c r="E332" s="18">
        <f t="shared" si="40"/>
        <v>50</v>
      </c>
      <c r="F332" s="18">
        <f t="shared" si="41"/>
        <v>46.520690618093106</v>
      </c>
      <c r="G332" s="18">
        <f t="shared" si="42"/>
        <v>2326.034530904655</v>
      </c>
      <c r="I332" s="18">
        <v>152.5</v>
      </c>
      <c r="J332" s="18">
        <f t="shared" si="37"/>
        <v>3742.71282788725</v>
      </c>
      <c r="K332" s="18">
        <f t="shared" si="43"/>
        <v>50</v>
      </c>
      <c r="L332" s="18">
        <f t="shared" si="44"/>
        <v>74.854256557745</v>
      </c>
    </row>
    <row r="333" spans="1:12" ht="12.75">
      <c r="A333" s="3">
        <v>306</v>
      </c>
      <c r="B333" s="18">
        <f t="shared" si="38"/>
        <v>125.9852470176714</v>
      </c>
      <c r="C333" s="18">
        <f t="shared" si="39"/>
        <v>27.308394233955052</v>
      </c>
      <c r="D333" s="18">
        <f t="shared" si="36"/>
        <v>2342.8376811599182</v>
      </c>
      <c r="E333" s="18">
        <f t="shared" si="40"/>
        <v>50</v>
      </c>
      <c r="F333" s="18">
        <f t="shared" si="41"/>
        <v>46.856753623198365</v>
      </c>
      <c r="G333" s="18">
        <f t="shared" si="42"/>
        <v>2342.8376811599182</v>
      </c>
      <c r="I333" s="18">
        <v>153</v>
      </c>
      <c r="J333" s="18">
        <f t="shared" si="37"/>
        <v>3776.2189574802123</v>
      </c>
      <c r="K333" s="18">
        <f t="shared" si="43"/>
        <v>50</v>
      </c>
      <c r="L333" s="18">
        <f t="shared" si="44"/>
        <v>75.52437914960424</v>
      </c>
    </row>
    <row r="334" spans="1:12" ht="12.75">
      <c r="A334" s="3">
        <v>307</v>
      </c>
      <c r="B334" s="18">
        <f t="shared" si="38"/>
        <v>126.39696351119319</v>
      </c>
      <c r="C334" s="18">
        <f t="shared" si="39"/>
        <v>27.406890822919614</v>
      </c>
      <c r="D334" s="18">
        <f t="shared" si="36"/>
        <v>2359.7685688773486</v>
      </c>
      <c r="E334" s="18">
        <f t="shared" si="40"/>
        <v>50</v>
      </c>
      <c r="F334" s="18">
        <f t="shared" si="41"/>
        <v>47.19537137754697</v>
      </c>
      <c r="G334" s="18">
        <f t="shared" si="42"/>
        <v>2359.7685688773486</v>
      </c>
      <c r="I334" s="18">
        <v>153.5</v>
      </c>
      <c r="J334" s="18">
        <f t="shared" si="37"/>
        <v>3810.0344309921024</v>
      </c>
      <c r="K334" s="18">
        <f t="shared" si="43"/>
        <v>50</v>
      </c>
      <c r="L334" s="18">
        <f t="shared" si="44"/>
        <v>76.20068861984205</v>
      </c>
    </row>
    <row r="335" spans="1:12" ht="12.75">
      <c r="A335" s="3">
        <v>308</v>
      </c>
      <c r="B335" s="18">
        <f t="shared" si="38"/>
        <v>126.808680004715</v>
      </c>
      <c r="C335" s="18">
        <f t="shared" si="39"/>
        <v>27.505779428388244</v>
      </c>
      <c r="D335" s="18">
        <f t="shared" si="36"/>
        <v>2376.8281627492624</v>
      </c>
      <c r="E335" s="18">
        <f t="shared" si="40"/>
        <v>50</v>
      </c>
      <c r="F335" s="18">
        <f t="shared" si="41"/>
        <v>47.536563254985246</v>
      </c>
      <c r="G335" s="18">
        <f t="shared" si="42"/>
        <v>2376.8281627492624</v>
      </c>
      <c r="I335" s="18">
        <v>154</v>
      </c>
      <c r="J335" s="18">
        <f t="shared" si="37"/>
        <v>3844.162101845287</v>
      </c>
      <c r="K335" s="18">
        <f t="shared" si="43"/>
        <v>50</v>
      </c>
      <c r="L335" s="18">
        <f t="shared" si="44"/>
        <v>76.88324203690574</v>
      </c>
    </row>
    <row r="336" spans="1:12" ht="12.75">
      <c r="A336" s="3">
        <v>309</v>
      </c>
      <c r="B336" s="18">
        <f t="shared" si="38"/>
        <v>127.22039649823681</v>
      </c>
      <c r="C336" s="18">
        <f t="shared" si="39"/>
        <v>27.605061464821482</v>
      </c>
      <c r="D336" s="18">
        <f t="shared" si="36"/>
        <v>2394.0174388318364</v>
      </c>
      <c r="E336" s="18">
        <f t="shared" si="40"/>
        <v>50</v>
      </c>
      <c r="F336" s="18">
        <f t="shared" si="41"/>
        <v>47.88034877663673</v>
      </c>
      <c r="G336" s="18">
        <f t="shared" si="42"/>
        <v>2394.0174388318364</v>
      </c>
      <c r="I336" s="18">
        <v>154.5</v>
      </c>
      <c r="J336" s="18">
        <f t="shared" si="37"/>
        <v>3878.6048498060027</v>
      </c>
      <c r="K336" s="18">
        <f t="shared" si="43"/>
        <v>50</v>
      </c>
      <c r="L336" s="18">
        <f t="shared" si="44"/>
        <v>77.57209699612005</v>
      </c>
    </row>
    <row r="337" spans="1:12" ht="12.75">
      <c r="A337" s="3">
        <v>310</v>
      </c>
      <c r="B337" s="18">
        <f t="shared" si="38"/>
        <v>127.6321129917586</v>
      </c>
      <c r="C337" s="18">
        <f t="shared" si="39"/>
        <v>27.70473835230732</v>
      </c>
      <c r="D337" s="18">
        <f t="shared" si="36"/>
        <v>2411.3373806009495</v>
      </c>
      <c r="E337" s="18">
        <f t="shared" si="40"/>
        <v>50</v>
      </c>
      <c r="F337" s="18">
        <f t="shared" si="41"/>
        <v>48.22674761201899</v>
      </c>
      <c r="G337" s="18">
        <f t="shared" si="42"/>
        <v>2411.3373806009495</v>
      </c>
      <c r="I337" s="18">
        <v>155</v>
      </c>
      <c r="J337" s="18">
        <f t="shared" si="37"/>
        <v>3913.365581227383</v>
      </c>
      <c r="K337" s="18">
        <f t="shared" si="43"/>
        <v>50</v>
      </c>
      <c r="L337" s="18">
        <f t="shared" si="44"/>
        <v>78.26731162454766</v>
      </c>
    </row>
    <row r="338" spans="1:12" ht="12.75">
      <c r="A338" s="3">
        <v>311</v>
      </c>
      <c r="B338" s="18">
        <f t="shared" si="38"/>
        <v>128.0438294852804</v>
      </c>
      <c r="C338" s="18">
        <f t="shared" si="39"/>
        <v>27.80481151658156</v>
      </c>
      <c r="D338" s="18">
        <f t="shared" si="36"/>
        <v>2428.788979008455</v>
      </c>
      <c r="E338" s="18">
        <f t="shared" si="40"/>
        <v>50</v>
      </c>
      <c r="F338" s="18">
        <f t="shared" si="41"/>
        <v>48.5757795801691</v>
      </c>
      <c r="G338" s="18">
        <f t="shared" si="42"/>
        <v>2428.788979008455</v>
      </c>
      <c r="I338" s="18">
        <v>155.5</v>
      </c>
      <c r="J338" s="18">
        <f t="shared" si="37"/>
        <v>3948.447229294679</v>
      </c>
      <c r="K338" s="18">
        <f t="shared" si="43"/>
        <v>50</v>
      </c>
      <c r="L338" s="18">
        <f t="shared" si="44"/>
        <v>78.96894458589358</v>
      </c>
    </row>
    <row r="339" spans="1:12" ht="12.75">
      <c r="A339" s="3">
        <v>312</v>
      </c>
      <c r="B339" s="18">
        <f t="shared" si="38"/>
        <v>128.4555459788022</v>
      </c>
      <c r="C339" s="18">
        <f t="shared" si="39"/>
        <v>27.905282389048143</v>
      </c>
      <c r="D339" s="18">
        <f t="shared" si="36"/>
        <v>2446.373232538872</v>
      </c>
      <c r="E339" s="18">
        <f t="shared" si="40"/>
        <v>50</v>
      </c>
      <c r="F339" s="18">
        <f t="shared" si="41"/>
        <v>48.92746465077744</v>
      </c>
      <c r="G339" s="18">
        <f t="shared" si="42"/>
        <v>2446.373232538872</v>
      </c>
      <c r="I339" s="18">
        <v>156</v>
      </c>
      <c r="J339" s="18">
        <f t="shared" si="37"/>
        <v>3983.8527542727866</v>
      </c>
      <c r="K339" s="18">
        <f t="shared" si="43"/>
        <v>50</v>
      </c>
      <c r="L339" s="18">
        <f t="shared" si="44"/>
        <v>79.67705508545573</v>
      </c>
    </row>
    <row r="340" spans="1:12" ht="12.75">
      <c r="A340" s="3">
        <v>313</v>
      </c>
      <c r="B340" s="18">
        <f t="shared" si="38"/>
        <v>128.867262472324</v>
      </c>
      <c r="C340" s="18">
        <f t="shared" si="39"/>
        <v>28.00615240679968</v>
      </c>
      <c r="D340" s="18">
        <f t="shared" si="36"/>
        <v>2464.0911472665175</v>
      </c>
      <c r="E340" s="18">
        <f t="shared" si="40"/>
        <v>50</v>
      </c>
      <c r="F340" s="18">
        <f t="shared" si="41"/>
        <v>49.28182294533035</v>
      </c>
      <c r="G340" s="18">
        <f t="shared" si="42"/>
        <v>2464.0911472665175</v>
      </c>
      <c r="I340" s="18">
        <v>156.5</v>
      </c>
      <c r="J340" s="18">
        <f t="shared" si="37"/>
        <v>4019.5851437560277</v>
      </c>
      <c r="K340" s="18">
        <f t="shared" si="43"/>
        <v>50</v>
      </c>
      <c r="L340" s="18">
        <f t="shared" si="44"/>
        <v>80.39170287512056</v>
      </c>
    </row>
    <row r="341" spans="1:12" ht="12.75">
      <c r="A341" s="3">
        <v>314</v>
      </c>
      <c r="B341" s="18">
        <f t="shared" si="38"/>
        <v>129.27897896584582</v>
      </c>
      <c r="C341" s="18">
        <f t="shared" si="39"/>
        <v>28.107423012637998</v>
      </c>
      <c r="D341" s="18">
        <f t="shared" si="36"/>
        <v>2481.943736913072</v>
      </c>
      <c r="E341" s="18">
        <f t="shared" si="40"/>
        <v>50</v>
      </c>
      <c r="F341" s="18">
        <f t="shared" si="41"/>
        <v>49.638874738261435</v>
      </c>
      <c r="G341" s="18">
        <f t="shared" si="42"/>
        <v>2481.943736913072</v>
      </c>
      <c r="I341" s="18">
        <v>157</v>
      </c>
      <c r="J341" s="18">
        <f t="shared" si="37"/>
        <v>4055.6474129202547</v>
      </c>
      <c r="K341" s="18">
        <f t="shared" si="43"/>
        <v>50</v>
      </c>
      <c r="L341" s="18">
        <f t="shared" si="44"/>
        <v>81.1129482584051</v>
      </c>
    </row>
    <row r="342" spans="1:12" ht="12.75">
      <c r="A342" s="3">
        <v>315</v>
      </c>
      <c r="B342" s="18">
        <f t="shared" si="38"/>
        <v>129.69069545936762</v>
      </c>
      <c r="C342" s="18">
        <f t="shared" si="39"/>
        <v>28.209095655094718</v>
      </c>
      <c r="D342" s="18">
        <f t="shared" si="36"/>
        <v>2499.9320229055643</v>
      </c>
      <c r="E342" s="18">
        <f t="shared" si="40"/>
        <v>50</v>
      </c>
      <c r="F342" s="18">
        <f t="shared" si="41"/>
        <v>49.99864045811128</v>
      </c>
      <c r="G342" s="18">
        <f t="shared" si="42"/>
        <v>2499.9320229055643</v>
      </c>
      <c r="I342" s="18">
        <v>157.5</v>
      </c>
      <c r="J342" s="18">
        <f t="shared" si="37"/>
        <v>4092.0426047772735</v>
      </c>
      <c r="K342" s="18">
        <f t="shared" si="43"/>
        <v>50</v>
      </c>
      <c r="L342" s="18">
        <f t="shared" si="44"/>
        <v>81.84085209554547</v>
      </c>
    </row>
    <row r="343" spans="1:12" ht="12.75">
      <c r="A343" s="3">
        <v>316</v>
      </c>
      <c r="B343" s="18">
        <f t="shared" si="38"/>
        <v>130.1024119528894</v>
      </c>
      <c r="C343" s="18">
        <f t="shared" si="39"/>
        <v>28.31117178845209</v>
      </c>
      <c r="D343" s="18">
        <f t="shared" si="36"/>
        <v>2518.057034434834</v>
      </c>
      <c r="E343" s="18">
        <f t="shared" si="40"/>
        <v>50</v>
      </c>
      <c r="F343" s="18">
        <f t="shared" si="41"/>
        <v>50.36114068869668</v>
      </c>
      <c r="G343" s="18">
        <f t="shared" si="42"/>
        <v>2518.057034434834</v>
      </c>
      <c r="I343" s="18">
        <v>158</v>
      </c>
      <c r="J343" s="18">
        <f t="shared" si="37"/>
        <v>4128.77379043163</v>
      </c>
      <c r="K343" s="18">
        <f t="shared" si="43"/>
        <v>50</v>
      </c>
      <c r="L343" s="18">
        <f t="shared" si="44"/>
        <v>82.5754758086326</v>
      </c>
    </row>
    <row r="344" spans="1:12" ht="12.75">
      <c r="A344" s="3">
        <v>317</v>
      </c>
      <c r="B344" s="18">
        <f t="shared" si="38"/>
        <v>130.5141284464112</v>
      </c>
      <c r="C344" s="18">
        <f t="shared" si="39"/>
        <v>28.413652872763667</v>
      </c>
      <c r="D344" s="18">
        <f t="shared" si="36"/>
        <v>2536.319808514395</v>
      </c>
      <c r="E344" s="18">
        <f t="shared" si="40"/>
        <v>50</v>
      </c>
      <c r="F344" s="18">
        <f t="shared" si="41"/>
        <v>50.7263961702879</v>
      </c>
      <c r="G344" s="18">
        <f t="shared" si="42"/>
        <v>2536.319808514395</v>
      </c>
      <c r="I344" s="18">
        <v>158.5</v>
      </c>
      <c r="J344" s="18">
        <f t="shared" si="37"/>
        <v>4165.84406933974</v>
      </c>
      <c r="K344" s="18">
        <f t="shared" si="43"/>
        <v>50</v>
      </c>
      <c r="L344" s="18">
        <f t="shared" si="44"/>
        <v>83.31688138679479</v>
      </c>
    </row>
    <row r="345" spans="1:12" ht="12.75">
      <c r="A345" s="3">
        <v>318</v>
      </c>
      <c r="B345" s="18">
        <f t="shared" si="38"/>
        <v>130.92584493993303</v>
      </c>
      <c r="C345" s="18">
        <f t="shared" si="39"/>
        <v>28.51654037387528</v>
      </c>
      <c r="D345" s="18">
        <f t="shared" si="36"/>
        <v>2554.7213900397833</v>
      </c>
      <c r="E345" s="18">
        <f t="shared" si="40"/>
        <v>50</v>
      </c>
      <c r="F345" s="18">
        <f t="shared" si="41"/>
        <v>51.094427800795664</v>
      </c>
      <c r="G345" s="18">
        <f t="shared" si="42"/>
        <v>2554.7213900397833</v>
      </c>
      <c r="I345" s="18">
        <v>159</v>
      </c>
      <c r="J345" s="18">
        <f t="shared" si="37"/>
        <v>4203.256569571447</v>
      </c>
      <c r="K345" s="18">
        <f t="shared" si="43"/>
        <v>50</v>
      </c>
      <c r="L345" s="18">
        <f t="shared" si="44"/>
        <v>84.06513139142893</v>
      </c>
    </row>
    <row r="346" spans="1:12" ht="12.75">
      <c r="A346" s="3">
        <v>319</v>
      </c>
      <c r="B346" s="18">
        <f t="shared" si="38"/>
        <v>131.33756143345482</v>
      </c>
      <c r="C346" s="18">
        <f t="shared" si="39"/>
        <v>28.619835763445952</v>
      </c>
      <c r="D346" s="18">
        <f t="shared" si="36"/>
        <v>2573.2628318483276</v>
      </c>
      <c r="E346" s="18">
        <f t="shared" si="40"/>
        <v>50</v>
      </c>
      <c r="F346" s="18">
        <f t="shared" si="41"/>
        <v>51.46525663696655</v>
      </c>
      <c r="G346" s="18">
        <f t="shared" si="42"/>
        <v>2573.2628318483276</v>
      </c>
      <c r="I346" s="18">
        <v>159.5</v>
      </c>
      <c r="J346" s="18">
        <f t="shared" si="37"/>
        <v>4241.014448073956</v>
      </c>
      <c r="K346" s="18">
        <f t="shared" si="43"/>
        <v>50</v>
      </c>
      <c r="L346" s="18">
        <f t="shared" si="44"/>
        <v>84.82028896147912</v>
      </c>
    </row>
    <row r="347" spans="1:12" ht="12.75">
      <c r="A347" s="3">
        <v>320</v>
      </c>
      <c r="B347" s="18">
        <f t="shared" si="38"/>
        <v>131.74927792697662</v>
      </c>
      <c r="C347" s="18">
        <f t="shared" si="39"/>
        <v>28.723540518969</v>
      </c>
      <c r="D347" s="18">
        <f aca="true" t="shared" si="45" ref="D347:D410">$I$18*POWER(COSH(B347/($I$7*100/(2*PI()*$I$4)))+$I$11*SINH(B347/($I$7*100/(2*PI()*$I$4))),2)</f>
        <v>2591.9451947793996</v>
      </c>
      <c r="E347" s="18">
        <f t="shared" si="40"/>
        <v>50</v>
      </c>
      <c r="F347" s="18">
        <f t="shared" si="41"/>
        <v>51.83890389558799</v>
      </c>
      <c r="G347" s="18">
        <f t="shared" si="42"/>
        <v>2591.9451947793996</v>
      </c>
      <c r="I347" s="18">
        <v>160</v>
      </c>
      <c r="J347" s="18">
        <f aca="true" t="shared" si="46" ref="J347:J410">$I$18*POWER(COSH(I347/($I$7*100/(2*PI()*$I$4)))+$I$11*SINH(I347/($I$7*100/(2*PI()*$I$4))),2)</f>
        <v>4279.120890938243</v>
      </c>
      <c r="K347" s="18">
        <f t="shared" si="43"/>
        <v>50</v>
      </c>
      <c r="L347" s="18">
        <f t="shared" si="44"/>
        <v>85.58241781876487</v>
      </c>
    </row>
    <row r="348" spans="1:12" ht="12.75">
      <c r="A348" s="3">
        <v>321</v>
      </c>
      <c r="B348" s="18">
        <f aca="true" t="shared" si="47" ref="B348:B411">$I$20/400*A348</f>
        <v>132.16099442049844</v>
      </c>
      <c r="C348" s="18">
        <f aca="true" t="shared" si="48" ref="C348:C411">SQRT(D348/PI())</f>
        <v>28.827656123793105</v>
      </c>
      <c r="D348" s="18">
        <f t="shared" si="45"/>
        <v>2610.769547735099</v>
      </c>
      <c r="E348" s="18">
        <f aca="true" t="shared" si="49" ref="E348:E411">$I$6</f>
        <v>50</v>
      </c>
      <c r="F348" s="18">
        <f aca="true" t="shared" si="50" ref="F348:F411">D348/E348</f>
        <v>52.21539095470198</v>
      </c>
      <c r="G348" s="18">
        <f aca="true" t="shared" si="51" ref="G348:G411">E348*F348</f>
        <v>2610.769547735099</v>
      </c>
      <c r="I348" s="18">
        <v>160.5</v>
      </c>
      <c r="J348" s="18">
        <f t="shared" si="46"/>
        <v>4317.579113667885</v>
      </c>
      <c r="K348" s="18">
        <f aca="true" t="shared" si="52" ref="K348:K411">$I$6</f>
        <v>50</v>
      </c>
      <c r="L348" s="18">
        <f aca="true" t="shared" si="53" ref="L348:L411">J348/K348</f>
        <v>86.3515822733577</v>
      </c>
    </row>
    <row r="349" spans="1:12" ht="12.75">
      <c r="A349" s="3">
        <v>322</v>
      </c>
      <c r="B349" s="18">
        <f t="shared" si="47"/>
        <v>132.57271091402023</v>
      </c>
      <c r="C349" s="18">
        <f t="shared" si="48"/>
        <v>28.932184067143574</v>
      </c>
      <c r="D349" s="18">
        <f t="shared" si="45"/>
        <v>2629.7369677414144</v>
      </c>
      <c r="E349" s="18">
        <f t="shared" si="49"/>
        <v>50</v>
      </c>
      <c r="F349" s="18">
        <f t="shared" si="50"/>
        <v>52.59473935482829</v>
      </c>
      <c r="G349" s="18">
        <f t="shared" si="51"/>
        <v>2629.7369677414144</v>
      </c>
      <c r="I349" s="18">
        <v>161</v>
      </c>
      <c r="J349" s="18">
        <f t="shared" si="46"/>
        <v>4356.392361450406</v>
      </c>
      <c r="K349" s="18">
        <f t="shared" si="52"/>
        <v>50</v>
      </c>
      <c r="L349" s="18">
        <f t="shared" si="53"/>
        <v>87.12784722900811</v>
      </c>
    </row>
    <row r="350" spans="1:12" ht="12.75">
      <c r="A350" s="3">
        <v>323</v>
      </c>
      <c r="B350" s="18">
        <f t="shared" si="47"/>
        <v>132.98442740754203</v>
      </c>
      <c r="C350" s="18">
        <f t="shared" si="48"/>
        <v>29.037125844143635</v>
      </c>
      <c r="D350" s="18">
        <f t="shared" si="45"/>
        <v>2648.848540009846</v>
      </c>
      <c r="E350" s="18">
        <f t="shared" si="49"/>
        <v>50</v>
      </c>
      <c r="F350" s="18">
        <f t="shared" si="50"/>
        <v>52.97697080019692</v>
      </c>
      <c r="G350" s="18">
        <f t="shared" si="51"/>
        <v>2648.848540009846</v>
      </c>
      <c r="I350" s="18">
        <v>161.5</v>
      </c>
      <c r="J350" s="18">
        <f t="shared" si="46"/>
        <v>4395.563909431101</v>
      </c>
      <c r="K350" s="18">
        <f t="shared" si="52"/>
        <v>50</v>
      </c>
      <c r="L350" s="18">
        <f t="shared" si="53"/>
        <v>87.91127818862202</v>
      </c>
    </row>
    <row r="351" spans="1:12" ht="12.75">
      <c r="A351" s="3">
        <v>324</v>
      </c>
      <c r="B351" s="18">
        <f t="shared" si="47"/>
        <v>133.39614390106382</v>
      </c>
      <c r="C351" s="18">
        <f t="shared" si="48"/>
        <v>29.14248295583581</v>
      </c>
      <c r="D351" s="18">
        <f t="shared" si="45"/>
        <v>2668.105357999493</v>
      </c>
      <c r="E351" s="18">
        <f t="shared" si="49"/>
        <v>50</v>
      </c>
      <c r="F351" s="18">
        <f t="shared" si="50"/>
        <v>53.36210715998986</v>
      </c>
      <c r="G351" s="18">
        <f t="shared" si="51"/>
        <v>2668.105357999493</v>
      </c>
      <c r="I351" s="18">
        <v>162</v>
      </c>
      <c r="J351" s="18">
        <f t="shared" si="46"/>
        <v>4435.097062989419</v>
      </c>
      <c r="K351" s="18">
        <f t="shared" si="52"/>
        <v>50</v>
      </c>
      <c r="L351" s="18">
        <f t="shared" si="53"/>
        <v>88.70194125978838</v>
      </c>
    </row>
    <row r="352" spans="1:12" ht="12.75">
      <c r="A352" s="3">
        <v>325</v>
      </c>
      <c r="B352" s="18">
        <f t="shared" si="47"/>
        <v>133.80786039458565</v>
      </c>
      <c r="C352" s="18">
        <f t="shared" si="48"/>
        <v>29.2482569092034</v>
      </c>
      <c r="D352" s="18">
        <f t="shared" si="45"/>
        <v>2687.5085234796175</v>
      </c>
      <c r="E352" s="18">
        <f t="shared" si="49"/>
        <v>50</v>
      </c>
      <c r="F352" s="18">
        <f t="shared" si="50"/>
        <v>53.75017046959235</v>
      </c>
      <c r="G352" s="18">
        <f t="shared" si="51"/>
        <v>2687.5085234796175</v>
      </c>
      <c r="I352" s="18">
        <v>162.5</v>
      </c>
      <c r="J352" s="18">
        <f t="shared" si="46"/>
        <v>4474.995158017849</v>
      </c>
      <c r="K352" s="18">
        <f t="shared" si="52"/>
        <v>50</v>
      </c>
      <c r="L352" s="18">
        <f t="shared" si="53"/>
        <v>89.49990316035696</v>
      </c>
    </row>
    <row r="353" spans="1:12" ht="12.75">
      <c r="A353" s="3">
        <v>326</v>
      </c>
      <c r="B353" s="18">
        <f t="shared" si="47"/>
        <v>134.21957688810744</v>
      </c>
      <c r="C353" s="18">
        <f t="shared" si="48"/>
        <v>29.354449217192006</v>
      </c>
      <c r="D353" s="18">
        <f t="shared" si="45"/>
        <v>2707.0591465926764</v>
      </c>
      <c r="E353" s="18">
        <f t="shared" si="49"/>
        <v>50</v>
      </c>
      <c r="F353" s="18">
        <f t="shared" si="50"/>
        <v>54.14118293185353</v>
      </c>
      <c r="G353" s="18">
        <f t="shared" si="51"/>
        <v>2707.0591465926764</v>
      </c>
      <c r="I353" s="18">
        <v>163</v>
      </c>
      <c r="J353" s="18">
        <f t="shared" si="46"/>
        <v>4515.261561203438</v>
      </c>
      <c r="K353" s="18">
        <f t="shared" si="52"/>
        <v>50</v>
      </c>
      <c r="L353" s="18">
        <f t="shared" si="53"/>
        <v>90.30523122406876</v>
      </c>
    </row>
    <row r="354" spans="1:12" ht="12.75">
      <c r="A354" s="3">
        <v>327</v>
      </c>
      <c r="B354" s="18">
        <f t="shared" si="47"/>
        <v>134.63129338162923</v>
      </c>
      <c r="C354" s="18">
        <f t="shared" si="48"/>
        <v>29.461061398731225</v>
      </c>
      <c r="D354" s="18">
        <f t="shared" si="45"/>
        <v>2726.7583459178463</v>
      </c>
      <c r="E354" s="18">
        <f t="shared" si="49"/>
        <v>50</v>
      </c>
      <c r="F354" s="18">
        <f t="shared" si="50"/>
        <v>54.53516691835693</v>
      </c>
      <c r="G354" s="18">
        <f t="shared" si="51"/>
        <v>2726.7583459178463</v>
      </c>
      <c r="I354" s="18">
        <v>163.5</v>
      </c>
      <c r="J354" s="18">
        <f t="shared" si="46"/>
        <v>4555.899670311862</v>
      </c>
      <c r="K354" s="18">
        <f t="shared" si="52"/>
        <v>50</v>
      </c>
      <c r="L354" s="18">
        <f t="shared" si="53"/>
        <v>91.11799340623723</v>
      </c>
    </row>
    <row r="355" spans="1:12" ht="12.75">
      <c r="A355" s="3">
        <v>328</v>
      </c>
      <c r="B355" s="18">
        <f t="shared" si="47"/>
        <v>135.04300987515103</v>
      </c>
      <c r="C355" s="18">
        <f t="shared" si="48"/>
        <v>29.568094978756342</v>
      </c>
      <c r="D355" s="18">
        <f t="shared" si="45"/>
        <v>2746.607248535018</v>
      </c>
      <c r="E355" s="18">
        <f t="shared" si="49"/>
        <v>50</v>
      </c>
      <c r="F355" s="18">
        <f t="shared" si="50"/>
        <v>54.93214497070036</v>
      </c>
      <c r="G355" s="18">
        <f t="shared" si="51"/>
        <v>2746.607248535018</v>
      </c>
      <c r="I355" s="18">
        <v>164</v>
      </c>
      <c r="J355" s="18">
        <f t="shared" si="46"/>
        <v>4596.912914474142</v>
      </c>
      <c r="K355" s="18">
        <f t="shared" si="52"/>
        <v>50</v>
      </c>
      <c r="L355" s="18">
        <f t="shared" si="53"/>
        <v>91.93825828948283</v>
      </c>
    </row>
    <row r="356" spans="1:12" ht="12.75">
      <c r="A356" s="3">
        <v>329</v>
      </c>
      <c r="B356" s="18">
        <f t="shared" si="47"/>
        <v>135.45472636867285</v>
      </c>
      <c r="C356" s="18">
        <f t="shared" si="48"/>
        <v>29.675551488230138</v>
      </c>
      <c r="D356" s="18">
        <f t="shared" si="45"/>
        <v>2766.6069900892785</v>
      </c>
      <c r="E356" s="18">
        <f t="shared" si="49"/>
        <v>50</v>
      </c>
      <c r="F356" s="18">
        <f t="shared" si="50"/>
        <v>55.33213980178557</v>
      </c>
      <c r="G356" s="18">
        <f t="shared" si="51"/>
        <v>2766.6069900892785</v>
      </c>
      <c r="I356" s="18">
        <v>164.5</v>
      </c>
      <c r="J356" s="18">
        <f t="shared" si="46"/>
        <v>4638.304754476003</v>
      </c>
      <c r="K356" s="18">
        <f t="shared" si="52"/>
        <v>50</v>
      </c>
      <c r="L356" s="18">
        <f t="shared" si="53"/>
        <v>92.76609508952006</v>
      </c>
    </row>
    <row r="357" spans="1:12" ht="12.75">
      <c r="A357" s="3">
        <v>330</v>
      </c>
      <c r="B357" s="18">
        <f t="shared" si="47"/>
        <v>135.86644286219465</v>
      </c>
      <c r="C357" s="18">
        <f t="shared" si="48"/>
        <v>29.783432464164786</v>
      </c>
      <c r="D357" s="18">
        <f t="shared" si="45"/>
        <v>2786.758714855889</v>
      </c>
      <c r="E357" s="18">
        <f t="shared" si="49"/>
        <v>50</v>
      </c>
      <c r="F357" s="18">
        <f t="shared" si="50"/>
        <v>55.73517429711778</v>
      </c>
      <c r="G357" s="18">
        <f t="shared" si="51"/>
        <v>2786.758714855889</v>
      </c>
      <c r="I357" s="18">
        <v>165</v>
      </c>
      <c r="J357" s="18">
        <f t="shared" si="46"/>
        <v>4680.078683049903</v>
      </c>
      <c r="K357" s="18">
        <f t="shared" si="52"/>
        <v>50</v>
      </c>
      <c r="L357" s="18">
        <f t="shared" si="53"/>
        <v>93.60157366099806</v>
      </c>
    </row>
    <row r="358" spans="1:12" ht="12.75">
      <c r="A358" s="3">
        <v>331</v>
      </c>
      <c r="B358" s="18">
        <f t="shared" si="47"/>
        <v>136.27815935571644</v>
      </c>
      <c r="C358" s="18">
        <f t="shared" si="48"/>
        <v>29.891739449643868</v>
      </c>
      <c r="D358" s="18">
        <f t="shared" si="45"/>
        <v>2807.063575805759</v>
      </c>
      <c r="E358" s="18">
        <f t="shared" si="49"/>
        <v>50</v>
      </c>
      <c r="F358" s="18">
        <f t="shared" si="50"/>
        <v>56.141271516115175</v>
      </c>
      <c r="G358" s="18">
        <f t="shared" si="51"/>
        <v>2807.063575805759</v>
      </c>
      <c r="I358" s="18">
        <v>165.5</v>
      </c>
      <c r="J358" s="18">
        <f t="shared" si="46"/>
        <v>4722.238225169745</v>
      </c>
      <c r="K358" s="18">
        <f t="shared" si="52"/>
        <v>50</v>
      </c>
      <c r="L358" s="18">
        <f t="shared" si="53"/>
        <v>94.44476450339491</v>
      </c>
    </row>
    <row r="359" spans="1:12" ht="12.75">
      <c r="A359" s="3">
        <v>332</v>
      </c>
      <c r="B359" s="18">
        <f t="shared" si="47"/>
        <v>136.68987584923823</v>
      </c>
      <c r="C359" s="18">
        <f t="shared" si="48"/>
        <v>30.000473993844427</v>
      </c>
      <c r="D359" s="18">
        <f t="shared" si="45"/>
        <v>2827.5227346714055</v>
      </c>
      <c r="E359" s="18">
        <f t="shared" si="49"/>
        <v>50</v>
      </c>
      <c r="F359" s="18">
        <f t="shared" si="50"/>
        <v>56.55045469342811</v>
      </c>
      <c r="G359" s="18">
        <f t="shared" si="51"/>
        <v>2827.5227346714055</v>
      </c>
      <c r="I359" s="18">
        <v>166</v>
      </c>
      <c r="J359" s="18">
        <f t="shared" si="46"/>
        <v>4764.7869383483485</v>
      </c>
      <c r="K359" s="18">
        <f t="shared" si="52"/>
        <v>50</v>
      </c>
      <c r="L359" s="18">
        <f t="shared" si="53"/>
        <v>95.29573876696696</v>
      </c>
    </row>
    <row r="360" spans="1:12" ht="12.75">
      <c r="A360" s="3">
        <v>333</v>
      </c>
      <c r="B360" s="18">
        <f t="shared" si="47"/>
        <v>137.10159234276006</v>
      </c>
      <c r="C360" s="18">
        <f t="shared" si="48"/>
        <v>30.109637652059106</v>
      </c>
      <c r="D360" s="18">
        <f t="shared" si="45"/>
        <v>2848.137362013426</v>
      </c>
      <c r="E360" s="18">
        <f t="shared" si="49"/>
        <v>50</v>
      </c>
      <c r="F360" s="18">
        <f t="shared" si="50"/>
        <v>56.96274724026852</v>
      </c>
      <c r="G360" s="18">
        <f t="shared" si="51"/>
        <v>2848.137362013426</v>
      </c>
      <c r="I360" s="18">
        <v>166.5</v>
      </c>
      <c r="J360" s="18">
        <f t="shared" si="46"/>
        <v>4807.7284129376085</v>
      </c>
      <c r="K360" s="18">
        <f t="shared" si="52"/>
        <v>50</v>
      </c>
      <c r="L360" s="18">
        <f t="shared" si="53"/>
        <v>96.15456825875216</v>
      </c>
    </row>
    <row r="361" spans="1:12" ht="12.75">
      <c r="A361" s="3">
        <v>334</v>
      </c>
      <c r="B361" s="18">
        <f t="shared" si="47"/>
        <v>137.51330883628185</v>
      </c>
      <c r="C361" s="18">
        <f t="shared" si="48"/>
        <v>30.219231985718423</v>
      </c>
      <c r="D361" s="18">
        <f t="shared" si="45"/>
        <v>2868.9086372874663</v>
      </c>
      <c r="E361" s="18">
        <f t="shared" si="49"/>
        <v>50</v>
      </c>
      <c r="F361" s="18">
        <f t="shared" si="50"/>
        <v>57.378172745749325</v>
      </c>
      <c r="G361" s="18">
        <f t="shared" si="51"/>
        <v>2868.9086372874663</v>
      </c>
      <c r="I361" s="18">
        <v>167</v>
      </c>
      <c r="J361" s="18">
        <f t="shared" si="46"/>
        <v>4851.0662724314825</v>
      </c>
      <c r="K361" s="18">
        <f t="shared" si="52"/>
        <v>50</v>
      </c>
      <c r="L361" s="18">
        <f t="shared" si="53"/>
        <v>97.02132544862965</v>
      </c>
    </row>
    <row r="362" spans="1:12" ht="12.75">
      <c r="A362" s="3">
        <v>335</v>
      </c>
      <c r="B362" s="18">
        <f t="shared" si="47"/>
        <v>137.92502532980365</v>
      </c>
      <c r="C362" s="18">
        <f t="shared" si="48"/>
        <v>30.329258562413077</v>
      </c>
      <c r="D362" s="18">
        <f t="shared" si="45"/>
        <v>2889.837748911706</v>
      </c>
      <c r="E362" s="18">
        <f t="shared" si="49"/>
        <v>50</v>
      </c>
      <c r="F362" s="18">
        <f t="shared" si="50"/>
        <v>57.79675497823412</v>
      </c>
      <c r="G362" s="18">
        <f t="shared" si="51"/>
        <v>2889.837748911706</v>
      </c>
      <c r="I362" s="18">
        <v>167.5</v>
      </c>
      <c r="J362" s="18">
        <f t="shared" si="46"/>
        <v>4894.804173771733</v>
      </c>
      <c r="K362" s="18">
        <f t="shared" si="52"/>
        <v>50</v>
      </c>
      <c r="L362" s="18">
        <f t="shared" si="53"/>
        <v>97.89608347543466</v>
      </c>
    </row>
    <row r="363" spans="1:12" ht="12.75">
      <c r="A363" s="3">
        <v>336</v>
      </c>
      <c r="B363" s="18">
        <f t="shared" si="47"/>
        <v>138.33674182332547</v>
      </c>
      <c r="C363" s="18">
        <f t="shared" si="48"/>
        <v>30.439718955916433</v>
      </c>
      <c r="D363" s="18">
        <f t="shared" si="45"/>
        <v>2910.9258943348595</v>
      </c>
      <c r="E363" s="18">
        <f t="shared" si="49"/>
        <v>50</v>
      </c>
      <c r="F363" s="18">
        <f t="shared" si="50"/>
        <v>58.21851788669719</v>
      </c>
      <c r="G363" s="18">
        <f t="shared" si="51"/>
        <v>2910.9258943348595</v>
      </c>
      <c r="I363" s="18">
        <v>168</v>
      </c>
      <c r="J363" s="18">
        <f t="shared" si="46"/>
        <v>4938.945807656514</v>
      </c>
      <c r="K363" s="18">
        <f t="shared" si="52"/>
        <v>50</v>
      </c>
      <c r="L363" s="18">
        <f t="shared" si="53"/>
        <v>98.77891615313028</v>
      </c>
    </row>
    <row r="364" spans="1:12" ht="12.75">
      <c r="A364" s="3">
        <v>337</v>
      </c>
      <c r="B364" s="18">
        <f t="shared" si="47"/>
        <v>138.74845831684726</v>
      </c>
      <c r="C364" s="18">
        <f t="shared" si="48"/>
        <v>30.55061474620693</v>
      </c>
      <c r="D364" s="18">
        <f t="shared" si="45"/>
        <v>2932.1742801046707</v>
      </c>
      <c r="E364" s="18">
        <f t="shared" si="49"/>
        <v>50</v>
      </c>
      <c r="F364" s="18">
        <f t="shared" si="50"/>
        <v>58.64348560209341</v>
      </c>
      <c r="G364" s="18">
        <f t="shared" si="51"/>
        <v>2932.1742801046707</v>
      </c>
      <c r="I364" s="18">
        <v>168.5</v>
      </c>
      <c r="J364" s="18">
        <f t="shared" si="46"/>
        <v>4983.494898851801</v>
      </c>
      <c r="K364" s="18">
        <f t="shared" si="52"/>
        <v>50</v>
      </c>
      <c r="L364" s="18">
        <f t="shared" si="53"/>
        <v>99.66989797703602</v>
      </c>
    </row>
    <row r="365" spans="1:12" ht="12.75">
      <c r="A365" s="3">
        <v>338</v>
      </c>
      <c r="B365" s="18">
        <f t="shared" si="47"/>
        <v>139.16017481036906</v>
      </c>
      <c r="C365" s="18">
        <f t="shared" si="48"/>
        <v>30.661947519490766</v>
      </c>
      <c r="D365" s="18">
        <f t="shared" si="45"/>
        <v>2953.5841219369627</v>
      </c>
      <c r="E365" s="18">
        <f t="shared" si="49"/>
        <v>50</v>
      </c>
      <c r="F365" s="18">
        <f t="shared" si="50"/>
        <v>59.07168243873925</v>
      </c>
      <c r="G365" s="18">
        <f t="shared" si="51"/>
        <v>2953.5841219369627</v>
      </c>
      <c r="I365" s="18">
        <v>169</v>
      </c>
      <c r="J365" s="18">
        <f t="shared" si="46"/>
        <v>5028.455206505696</v>
      </c>
      <c r="K365" s="18">
        <f t="shared" si="52"/>
        <v>50</v>
      </c>
      <c r="L365" s="18">
        <f t="shared" si="53"/>
        <v>100.56910413011391</v>
      </c>
    </row>
    <row r="366" spans="1:12" ht="12.75">
      <c r="A366" s="3">
        <v>339</v>
      </c>
      <c r="B366" s="18">
        <f t="shared" si="47"/>
        <v>139.57189130389085</v>
      </c>
      <c r="C366" s="18">
        <f t="shared" si="48"/>
        <v>30.77371886822456</v>
      </c>
      <c r="D366" s="18">
        <f t="shared" si="45"/>
        <v>2975.1566447851833</v>
      </c>
      <c r="E366" s="18">
        <f t="shared" si="49"/>
        <v>50</v>
      </c>
      <c r="F366" s="18">
        <f t="shared" si="50"/>
        <v>59.503132895703665</v>
      </c>
      <c r="G366" s="18">
        <f t="shared" si="51"/>
        <v>2975.1566447851833</v>
      </c>
      <c r="I366" s="18">
        <v>169.5</v>
      </c>
      <c r="J366" s="18">
        <f t="shared" si="46"/>
        <v>5073.830524465624</v>
      </c>
      <c r="K366" s="18">
        <f t="shared" si="52"/>
        <v>50</v>
      </c>
      <c r="L366" s="18">
        <f t="shared" si="53"/>
        <v>101.47661048931248</v>
      </c>
    </row>
    <row r="367" spans="1:12" ht="12.75">
      <c r="A367" s="3">
        <v>340</v>
      </c>
      <c r="B367" s="18">
        <f t="shared" si="47"/>
        <v>139.98360779741267</v>
      </c>
      <c r="C367" s="18">
        <f t="shared" si="48"/>
        <v>30.88593039113813</v>
      </c>
      <c r="D367" s="18">
        <f t="shared" si="45"/>
        <v>2996.893082910498</v>
      </c>
      <c r="E367" s="18">
        <f t="shared" si="49"/>
        <v>50</v>
      </c>
      <c r="F367" s="18">
        <f t="shared" si="50"/>
        <v>59.93786165820996</v>
      </c>
      <c r="G367" s="18">
        <f t="shared" si="51"/>
        <v>2996.893082910498</v>
      </c>
      <c r="I367" s="18">
        <v>170</v>
      </c>
      <c r="J367" s="18">
        <f t="shared" si="46"/>
        <v>5119.62468159848</v>
      </c>
      <c r="K367" s="18">
        <f t="shared" si="52"/>
        <v>50</v>
      </c>
      <c r="L367" s="18">
        <f t="shared" si="53"/>
        <v>102.39249363196959</v>
      </c>
    </row>
    <row r="368" spans="1:12" ht="12.75">
      <c r="A368" s="3">
        <v>341</v>
      </c>
      <c r="B368" s="18">
        <f t="shared" si="47"/>
        <v>140.39532429093447</v>
      </c>
      <c r="C368" s="18">
        <f t="shared" si="48"/>
        <v>30.998583693257338</v>
      </c>
      <c r="D368" s="18">
        <f t="shared" si="45"/>
        <v>3018.794679952395</v>
      </c>
      <c r="E368" s="18">
        <f t="shared" si="49"/>
        <v>50</v>
      </c>
      <c r="F368" s="18">
        <f t="shared" si="50"/>
        <v>60.375893599047906</v>
      </c>
      <c r="G368" s="18">
        <f t="shared" si="51"/>
        <v>3018.794679952395</v>
      </c>
      <c r="I368" s="18">
        <v>170.5</v>
      </c>
      <c r="J368" s="18">
        <f t="shared" si="46"/>
        <v>5165.841542113696</v>
      </c>
      <c r="K368" s="18">
        <f t="shared" si="52"/>
        <v>50</v>
      </c>
      <c r="L368" s="18">
        <f t="shared" si="53"/>
        <v>103.31683084227392</v>
      </c>
    </row>
    <row r="369" spans="1:12" ht="12.75">
      <c r="A369" s="3">
        <v>342</v>
      </c>
      <c r="B369" s="18">
        <f t="shared" si="47"/>
        <v>140.80704078445626</v>
      </c>
      <c r="C369" s="18">
        <f t="shared" si="48"/>
        <v>31.11168038592709</v>
      </c>
      <c r="D369" s="18">
        <f t="shared" si="45"/>
        <v>3040.862688999858</v>
      </c>
      <c r="E369" s="18">
        <f t="shared" si="49"/>
        <v>50</v>
      </c>
      <c r="F369" s="18">
        <f t="shared" si="50"/>
        <v>60.817253779997166</v>
      </c>
      <c r="G369" s="18">
        <f t="shared" si="51"/>
        <v>3040.862688999858</v>
      </c>
      <c r="I369" s="18">
        <v>171</v>
      </c>
      <c r="J369" s="18">
        <f t="shared" si="46"/>
        <v>5212.48500588934</v>
      </c>
      <c r="K369" s="18">
        <f t="shared" si="52"/>
        <v>50</v>
      </c>
      <c r="L369" s="18">
        <f t="shared" si="53"/>
        <v>104.2497001177868</v>
      </c>
    </row>
    <row r="370" spans="1:12" ht="12.75">
      <c r="A370" s="3">
        <v>343</v>
      </c>
      <c r="B370" s="18">
        <f t="shared" si="47"/>
        <v>141.21875727797806</v>
      </c>
      <c r="C370" s="18">
        <f t="shared" si="48"/>
        <v>31.225222086834354</v>
      </c>
      <c r="D370" s="18">
        <f t="shared" si="45"/>
        <v>3063.098372663044</v>
      </c>
      <c r="E370" s="18">
        <f t="shared" si="49"/>
        <v>50</v>
      </c>
      <c r="F370" s="18">
        <f t="shared" si="50"/>
        <v>61.26196745326088</v>
      </c>
      <c r="G370" s="18">
        <f t="shared" si="51"/>
        <v>3063.098372663044</v>
      </c>
      <c r="I370" s="18">
        <v>171.5</v>
      </c>
      <c r="J370" s="18">
        <f t="shared" si="46"/>
        <v>5259.559008801169</v>
      </c>
      <c r="K370" s="18">
        <f t="shared" si="52"/>
        <v>50</v>
      </c>
      <c r="L370" s="18">
        <f t="shared" si="53"/>
        <v>105.19118017602337</v>
      </c>
    </row>
    <row r="371" spans="1:12" ht="12.75">
      <c r="A371" s="3">
        <v>344</v>
      </c>
      <c r="B371" s="18">
        <f t="shared" si="47"/>
        <v>141.63047377149988</v>
      </c>
      <c r="C371" s="18">
        <f t="shared" si="48"/>
        <v>31.33921042003131</v>
      </c>
      <c r="D371" s="18">
        <f t="shared" si="45"/>
        <v>3085.5030031455335</v>
      </c>
      <c r="E371" s="18">
        <f t="shared" si="49"/>
        <v>50</v>
      </c>
      <c r="F371" s="18">
        <f t="shared" si="50"/>
        <v>61.71006006291067</v>
      </c>
      <c r="G371" s="18">
        <f t="shared" si="51"/>
        <v>3085.5030031455335</v>
      </c>
      <c r="I371" s="18">
        <v>172</v>
      </c>
      <c r="J371" s="18">
        <f t="shared" si="46"/>
        <v>5307.067523054764</v>
      </c>
      <c r="K371" s="18">
        <f t="shared" si="52"/>
        <v>50</v>
      </c>
      <c r="L371" s="18">
        <f t="shared" si="53"/>
        <v>106.14135046109529</v>
      </c>
    </row>
    <row r="372" spans="1:12" ht="12.75">
      <c r="A372" s="3">
        <v>345</v>
      </c>
      <c r="B372" s="18">
        <f t="shared" si="47"/>
        <v>142.04219026502167</v>
      </c>
      <c r="C372" s="18">
        <f t="shared" si="48"/>
        <v>31.453647015958552</v>
      </c>
      <c r="D372" s="18">
        <f t="shared" si="45"/>
        <v>3108.0778623171086</v>
      </c>
      <c r="E372" s="18">
        <f t="shared" si="49"/>
        <v>50</v>
      </c>
      <c r="F372" s="18">
        <f t="shared" si="50"/>
        <v>62.16155724634217</v>
      </c>
      <c r="G372" s="18">
        <f t="shared" si="51"/>
        <v>3108.0778623171086</v>
      </c>
      <c r="I372" s="18">
        <v>172.5</v>
      </c>
      <c r="J372" s="18">
        <f t="shared" si="46"/>
        <v>5355.014557520702</v>
      </c>
      <c r="K372" s="18">
        <f t="shared" si="52"/>
        <v>50</v>
      </c>
      <c r="L372" s="18">
        <f t="shared" si="53"/>
        <v>107.10029115041404</v>
      </c>
    </row>
    <row r="373" spans="1:12" ht="12.75">
      <c r="A373" s="3">
        <v>346</v>
      </c>
      <c r="B373" s="18">
        <f t="shared" si="47"/>
        <v>142.45390675854347</v>
      </c>
      <c r="C373" s="18">
        <f t="shared" si="48"/>
        <v>31.568533511468466</v>
      </c>
      <c r="D373" s="18">
        <f t="shared" si="45"/>
        <v>3130.8242417871093</v>
      </c>
      <c r="E373" s="18">
        <f t="shared" si="49"/>
        <v>50</v>
      </c>
      <c r="F373" s="18">
        <f t="shared" si="50"/>
        <v>62.616484835742185</v>
      </c>
      <c r="G373" s="18">
        <f t="shared" si="51"/>
        <v>3130.8242417871093</v>
      </c>
      <c r="I373" s="18">
        <v>173</v>
      </c>
      <c r="J373" s="18">
        <f t="shared" si="46"/>
        <v>5403.404158072845</v>
      </c>
      <c r="K373" s="18">
        <f t="shared" si="52"/>
        <v>50</v>
      </c>
      <c r="L373" s="18">
        <f t="shared" si="53"/>
        <v>108.06808316145691</v>
      </c>
    </row>
    <row r="374" spans="1:12" ht="12.75">
      <c r="A374" s="3">
        <v>347</v>
      </c>
      <c r="B374" s="18">
        <f t="shared" si="47"/>
        <v>142.8656232520653</v>
      </c>
      <c r="C374" s="18">
        <f t="shared" si="48"/>
        <v>31.683871549848604</v>
      </c>
      <c r="D374" s="18">
        <f t="shared" si="45"/>
        <v>3153.7434429783216</v>
      </c>
      <c r="E374" s="18">
        <f t="shared" si="49"/>
        <v>50</v>
      </c>
      <c r="F374" s="18">
        <f t="shared" si="50"/>
        <v>63.07486885956643</v>
      </c>
      <c r="G374" s="18">
        <f t="shared" si="51"/>
        <v>3153.7434429783216</v>
      </c>
      <c r="I374" s="18">
        <v>173.5</v>
      </c>
      <c r="J374" s="18">
        <f t="shared" si="46"/>
        <v>5452.240407929723</v>
      </c>
      <c r="K374" s="18">
        <f t="shared" si="52"/>
        <v>50</v>
      </c>
      <c r="L374" s="18">
        <f t="shared" si="53"/>
        <v>109.04480815859446</v>
      </c>
    </row>
    <row r="375" spans="1:12" ht="12.75">
      <c r="A375" s="3">
        <v>348</v>
      </c>
      <c r="B375" s="18">
        <f t="shared" si="47"/>
        <v>143.27733974558708</v>
      </c>
      <c r="C375" s="18">
        <f t="shared" si="48"/>
        <v>31.799662780845164</v>
      </c>
      <c r="D375" s="18">
        <f t="shared" si="45"/>
        <v>3176.8367772014353</v>
      </c>
      <c r="E375" s="18">
        <f t="shared" si="49"/>
        <v>50</v>
      </c>
      <c r="F375" s="18">
        <f t="shared" si="50"/>
        <v>63.53673554402871</v>
      </c>
      <c r="G375" s="18">
        <f t="shared" si="51"/>
        <v>3176.8367772014353</v>
      </c>
      <c r="I375" s="18">
        <v>174</v>
      </c>
      <c r="J375" s="18">
        <f t="shared" si="46"/>
        <v>5501.527427999111</v>
      </c>
      <c r="K375" s="18">
        <f t="shared" si="52"/>
        <v>50</v>
      </c>
      <c r="L375" s="18">
        <f t="shared" si="53"/>
        <v>110.03054855998222</v>
      </c>
    </row>
    <row r="376" spans="1:12" ht="12.75">
      <c r="A376" s="3">
        <v>349</v>
      </c>
      <c r="B376" s="18">
        <f t="shared" si="47"/>
        <v>143.68905623910888</v>
      </c>
      <c r="C376" s="18">
        <f t="shared" si="48"/>
        <v>31.915908860686667</v>
      </c>
      <c r="D376" s="18">
        <f t="shared" si="45"/>
        <v>3200.1055657300826</v>
      </c>
      <c r="E376" s="18">
        <f t="shared" si="49"/>
        <v>50</v>
      </c>
      <c r="F376" s="18">
        <f t="shared" si="50"/>
        <v>64.00211131460165</v>
      </c>
      <c r="G376" s="18">
        <f t="shared" si="51"/>
        <v>3200.1055657300826</v>
      </c>
      <c r="I376" s="18">
        <v>174.5</v>
      </c>
      <c r="J376" s="18">
        <f t="shared" si="46"/>
        <v>5551.269377225723</v>
      </c>
      <c r="K376" s="18">
        <f t="shared" si="52"/>
        <v>50</v>
      </c>
      <c r="L376" s="18">
        <f t="shared" si="53"/>
        <v>111.02538754451444</v>
      </c>
    </row>
    <row r="377" spans="1:12" ht="12.75">
      <c r="A377" s="3">
        <v>350</v>
      </c>
      <c r="B377" s="18">
        <f t="shared" si="47"/>
        <v>144.10077273263067</v>
      </c>
      <c r="C377" s="18">
        <f t="shared" si="48"/>
        <v>32.03261145210756</v>
      </c>
      <c r="D377" s="18">
        <f t="shared" si="45"/>
        <v>3223.551139876421</v>
      </c>
      <c r="E377" s="18">
        <f t="shared" si="49"/>
        <v>50</v>
      </c>
      <c r="F377" s="18">
        <f t="shared" si="50"/>
        <v>64.47102279752842</v>
      </c>
      <c r="G377" s="18">
        <f t="shared" si="51"/>
        <v>3223.551139876421</v>
      </c>
      <c r="I377" s="18">
        <v>175</v>
      </c>
      <c r="J377" s="18">
        <f t="shared" si="46"/>
        <v>5601.470452942193</v>
      </c>
      <c r="K377" s="18">
        <f t="shared" si="52"/>
        <v>50</v>
      </c>
      <c r="L377" s="18">
        <f t="shared" si="53"/>
        <v>112.02940905884387</v>
      </c>
    </row>
    <row r="378" spans="1:12" ht="12.75">
      <c r="A378" s="3">
        <v>351</v>
      </c>
      <c r="B378" s="18">
        <f t="shared" si="47"/>
        <v>144.5124892261525</v>
      </c>
      <c r="C378" s="18">
        <f t="shared" si="48"/>
        <v>32.14977222437206</v>
      </c>
      <c r="D378" s="18">
        <f t="shared" si="45"/>
        <v>3247.1748410673135</v>
      </c>
      <c r="E378" s="18">
        <f t="shared" si="49"/>
        <v>50</v>
      </c>
      <c r="F378" s="18">
        <f t="shared" si="50"/>
        <v>64.94349682134627</v>
      </c>
      <c r="G378" s="18">
        <f t="shared" si="51"/>
        <v>3247.1748410673135</v>
      </c>
      <c r="I378" s="18">
        <v>175.5</v>
      </c>
      <c r="J378" s="18">
        <f t="shared" si="46"/>
        <v>5652.134891223218</v>
      </c>
      <c r="K378" s="18">
        <f t="shared" si="52"/>
        <v>50</v>
      </c>
      <c r="L378" s="18">
        <f t="shared" si="53"/>
        <v>113.04269782446435</v>
      </c>
    </row>
    <row r="379" spans="1:12" ht="12.75">
      <c r="A379" s="3">
        <v>352</v>
      </c>
      <c r="B379" s="18">
        <f t="shared" si="47"/>
        <v>144.9242057196743</v>
      </c>
      <c r="C379" s="18">
        <f t="shared" si="48"/>
        <v>32.267392853297984</v>
      </c>
      <c r="D379" s="18">
        <f t="shared" si="45"/>
        <v>3270.9780209210676</v>
      </c>
      <c r="E379" s="18">
        <f t="shared" si="49"/>
        <v>50</v>
      </c>
      <c r="F379" s="18">
        <f t="shared" si="50"/>
        <v>65.41956041842136</v>
      </c>
      <c r="G379" s="18">
        <f t="shared" si="51"/>
        <v>3270.9780209210676</v>
      </c>
      <c r="I379" s="18">
        <v>176</v>
      </c>
      <c r="J379" s="18">
        <f t="shared" si="46"/>
        <v>5703.266967243043</v>
      </c>
      <c r="K379" s="18">
        <f t="shared" si="52"/>
        <v>50</v>
      </c>
      <c r="L379" s="18">
        <f t="shared" si="53"/>
        <v>114.06533934486086</v>
      </c>
    </row>
    <row r="380" spans="1:12" ht="12.75">
      <c r="A380" s="3">
        <v>353</v>
      </c>
      <c r="B380" s="18">
        <f t="shared" si="47"/>
        <v>145.33592221319608</v>
      </c>
      <c r="C380" s="18">
        <f t="shared" si="48"/>
        <v>32.38547502128078</v>
      </c>
      <c r="D380" s="18">
        <f t="shared" si="45"/>
        <v>3294.9620413247812</v>
      </c>
      <c r="E380" s="18">
        <f t="shared" si="49"/>
        <v>50</v>
      </c>
      <c r="F380" s="18">
        <f t="shared" si="50"/>
        <v>65.89924082649563</v>
      </c>
      <c r="G380" s="18">
        <f t="shared" si="51"/>
        <v>3294.9620413247812</v>
      </c>
      <c r="I380" s="18">
        <v>176.5</v>
      </c>
      <c r="J380" s="18">
        <f t="shared" si="46"/>
        <v>5754.870995636167</v>
      </c>
      <c r="K380" s="18">
        <f t="shared" si="52"/>
        <v>50</v>
      </c>
      <c r="L380" s="18">
        <f t="shared" si="53"/>
        <v>115.09741991272334</v>
      </c>
    </row>
    <row r="381" spans="1:12" ht="12.75">
      <c r="A381" s="3">
        <v>354</v>
      </c>
      <c r="B381" s="18">
        <f t="shared" si="47"/>
        <v>145.74763870671788</v>
      </c>
      <c r="C381" s="18">
        <f t="shared" si="48"/>
        <v>32.504020417317506</v>
      </c>
      <c r="D381" s="18">
        <f t="shared" si="45"/>
        <v>3319.1282745122426</v>
      </c>
      <c r="E381" s="18">
        <f t="shared" si="49"/>
        <v>50</v>
      </c>
      <c r="F381" s="18">
        <f t="shared" si="50"/>
        <v>66.38256549024486</v>
      </c>
      <c r="G381" s="18">
        <f t="shared" si="51"/>
        <v>3319.128274512243</v>
      </c>
      <c r="I381" s="18">
        <v>177</v>
      </c>
      <c r="J381" s="18">
        <f t="shared" si="46"/>
        <v>5806.951330861471</v>
      </c>
      <c r="K381" s="18">
        <f t="shared" si="52"/>
        <v>50</v>
      </c>
      <c r="L381" s="18">
        <f t="shared" si="53"/>
        <v>116.13902661722943</v>
      </c>
    </row>
    <row r="382" spans="1:12" ht="12.75">
      <c r="A382" s="3">
        <v>355</v>
      </c>
      <c r="B382" s="18">
        <f t="shared" si="47"/>
        <v>146.1593552002397</v>
      </c>
      <c r="C382" s="18">
        <f t="shared" si="48"/>
        <v>32.6230307370311</v>
      </c>
      <c r="D382" s="18">
        <f t="shared" si="45"/>
        <v>3343.4781031424704</v>
      </c>
      <c r="E382" s="18">
        <f t="shared" si="49"/>
        <v>50</v>
      </c>
      <c r="F382" s="18">
        <f t="shared" si="50"/>
        <v>66.86956206284941</v>
      </c>
      <c r="G382" s="18">
        <f t="shared" si="51"/>
        <v>3343.4781031424704</v>
      </c>
      <c r="I382" s="18">
        <v>177.5</v>
      </c>
      <c r="J382" s="18">
        <f t="shared" si="46"/>
        <v>5859.512367569615</v>
      </c>
      <c r="K382" s="18">
        <f t="shared" si="52"/>
        <v>50</v>
      </c>
      <c r="L382" s="18">
        <f t="shared" si="53"/>
        <v>117.1902473513923</v>
      </c>
    </row>
    <row r="383" spans="1:12" ht="12.75">
      <c r="A383" s="3">
        <v>356</v>
      </c>
      <c r="B383" s="18">
        <f t="shared" si="47"/>
        <v>146.5710716937615</v>
      </c>
      <c r="C383" s="18">
        <f t="shared" si="48"/>
        <v>32.742507682694495</v>
      </c>
      <c r="D383" s="18">
        <f t="shared" si="45"/>
        <v>3368.012920378786</v>
      </c>
      <c r="E383" s="18">
        <f t="shared" si="49"/>
        <v>50</v>
      </c>
      <c r="F383" s="18">
        <f t="shared" si="50"/>
        <v>67.36025840757571</v>
      </c>
      <c r="G383" s="18">
        <f t="shared" si="51"/>
        <v>3368.0129203787856</v>
      </c>
      <c r="I383" s="18">
        <v>178</v>
      </c>
      <c r="J383" s="18">
        <f t="shared" si="46"/>
        <v>5912.558540973886</v>
      </c>
      <c r="K383" s="18">
        <f t="shared" si="52"/>
        <v>50</v>
      </c>
      <c r="L383" s="18">
        <f t="shared" si="53"/>
        <v>118.25117081947772</v>
      </c>
    </row>
    <row r="384" spans="1:12" ht="12.75">
      <c r="A384" s="3">
        <v>357</v>
      </c>
      <c r="B384" s="18">
        <f t="shared" si="47"/>
        <v>146.9827881872833</v>
      </c>
      <c r="C384" s="18">
        <f t="shared" si="48"/>
        <v>32.8624529632551</v>
      </c>
      <c r="D384" s="18">
        <f t="shared" si="45"/>
        <v>3392.734129968558</v>
      </c>
      <c r="E384" s="18">
        <f t="shared" si="49"/>
        <v>50</v>
      </c>
      <c r="F384" s="18">
        <f t="shared" si="50"/>
        <v>67.85468259937116</v>
      </c>
      <c r="G384" s="18">
        <f t="shared" si="51"/>
        <v>3392.734129968558</v>
      </c>
      <c r="I384" s="18">
        <v>178.5</v>
      </c>
      <c r="J384" s="18">
        <f t="shared" si="46"/>
        <v>5966.094327224448</v>
      </c>
      <c r="K384" s="18">
        <f t="shared" si="52"/>
        <v>50</v>
      </c>
      <c r="L384" s="18">
        <f t="shared" si="53"/>
        <v>119.32188654448895</v>
      </c>
    </row>
    <row r="385" spans="1:12" ht="12.75">
      <c r="A385" s="3">
        <v>358</v>
      </c>
      <c r="B385" s="18">
        <f t="shared" si="47"/>
        <v>147.39450468080508</v>
      </c>
      <c r="C385" s="18">
        <f t="shared" si="48"/>
        <v>32.98286829435915</v>
      </c>
      <c r="D385" s="18">
        <f t="shared" si="45"/>
        <v>3417.64314632349</v>
      </c>
      <c r="E385" s="18">
        <f t="shared" si="49"/>
        <v>50</v>
      </c>
      <c r="F385" s="18">
        <f t="shared" si="50"/>
        <v>68.3528629264698</v>
      </c>
      <c r="G385" s="18">
        <f t="shared" si="51"/>
        <v>3417.64314632349</v>
      </c>
      <c r="I385" s="18">
        <v>179</v>
      </c>
      <c r="J385" s="18">
        <f t="shared" si="46"/>
        <v>6020.124243786056</v>
      </c>
      <c r="K385" s="18">
        <f t="shared" si="52"/>
        <v>50</v>
      </c>
      <c r="L385" s="18">
        <f t="shared" si="53"/>
        <v>120.40248487572111</v>
      </c>
    </row>
    <row r="386" spans="1:12" ht="12.75">
      <c r="A386" s="3">
        <v>359</v>
      </c>
      <c r="B386" s="18">
        <f t="shared" si="47"/>
        <v>147.8062211743269</v>
      </c>
      <c r="C386" s="18">
        <f t="shared" si="48"/>
        <v>33.10375539837636</v>
      </c>
      <c r="D386" s="18">
        <f t="shared" si="45"/>
        <v>3442.741394600568</v>
      </c>
      <c r="E386" s="18">
        <f t="shared" si="49"/>
        <v>50</v>
      </c>
      <c r="F386" s="18">
        <f t="shared" si="50"/>
        <v>68.85482789201136</v>
      </c>
      <c r="G386" s="18">
        <f t="shared" si="51"/>
        <v>3442.7413946005677</v>
      </c>
      <c r="I386" s="18">
        <v>179.5</v>
      </c>
      <c r="J386" s="18">
        <f t="shared" si="46"/>
        <v>6074.652849819231</v>
      </c>
      <c r="K386" s="18">
        <f t="shared" si="52"/>
        <v>50</v>
      </c>
      <c r="L386" s="18">
        <f t="shared" si="53"/>
        <v>121.49305699638462</v>
      </c>
    </row>
    <row r="387" spans="1:12" ht="12.75">
      <c r="A387" s="3">
        <v>360</v>
      </c>
      <c r="B387" s="18">
        <f t="shared" si="47"/>
        <v>148.2179376678487</v>
      </c>
      <c r="C387" s="18">
        <f t="shared" si="48"/>
        <v>33.22511600442435</v>
      </c>
      <c r="D387" s="18">
        <f t="shared" si="45"/>
        <v>3468.0303107835716</v>
      </c>
      <c r="E387" s="18">
        <f t="shared" si="49"/>
        <v>50</v>
      </c>
      <c r="F387" s="18">
        <f t="shared" si="50"/>
        <v>69.36060621567144</v>
      </c>
      <c r="G387" s="18">
        <f t="shared" si="51"/>
        <v>3468.030310783572</v>
      </c>
      <c r="I387" s="18">
        <v>180</v>
      </c>
      <c r="J387" s="18">
        <f t="shared" si="46"/>
        <v>6129.684746564998</v>
      </c>
      <c r="K387" s="18">
        <f t="shared" si="52"/>
        <v>50</v>
      </c>
      <c r="L387" s="18">
        <f t="shared" si="53"/>
        <v>122.59369493129996</v>
      </c>
    </row>
    <row r="388" spans="1:12" ht="12.75">
      <c r="A388" s="3">
        <v>361</v>
      </c>
      <c r="B388" s="18">
        <f t="shared" si="47"/>
        <v>148.6296541613705</v>
      </c>
      <c r="C388" s="18">
        <f t="shared" si="48"/>
        <v>33.34695184839362</v>
      </c>
      <c r="D388" s="18">
        <f t="shared" si="45"/>
        <v>3493.511341765264</v>
      </c>
      <c r="E388" s="18">
        <f t="shared" si="49"/>
        <v>50</v>
      </c>
      <c r="F388" s="18">
        <f t="shared" si="50"/>
        <v>69.87022683530529</v>
      </c>
      <c r="G388" s="18">
        <f t="shared" si="51"/>
        <v>3493.5113417652647</v>
      </c>
      <c r="I388" s="18">
        <v>180.5</v>
      </c>
      <c r="J388" s="18">
        <f t="shared" si="46"/>
        <v>6185.224577733123</v>
      </c>
      <c r="K388" s="18">
        <f t="shared" si="52"/>
        <v>50</v>
      </c>
      <c r="L388" s="18">
        <f t="shared" si="53"/>
        <v>123.70449155466245</v>
      </c>
    </row>
    <row r="389" spans="1:12" ht="12.75">
      <c r="A389" s="3">
        <v>362</v>
      </c>
      <c r="B389" s="18">
        <f t="shared" si="47"/>
        <v>149.04137065489232</v>
      </c>
      <c r="C389" s="18">
        <f t="shared" si="48"/>
        <v>33.46926467297225</v>
      </c>
      <c r="D389" s="18">
        <f t="shared" si="45"/>
        <v>3519.1859454301552</v>
      </c>
      <c r="E389" s="18">
        <f t="shared" si="49"/>
        <v>50</v>
      </c>
      <c r="F389" s="18">
        <f t="shared" si="50"/>
        <v>70.3837189086031</v>
      </c>
      <c r="G389" s="18">
        <f t="shared" si="51"/>
        <v>3519.185945430155</v>
      </c>
      <c r="I389" s="18">
        <v>181</v>
      </c>
      <c r="J389" s="18">
        <f t="shared" si="46"/>
        <v>6241.277029893979</v>
      </c>
      <c r="K389" s="18">
        <f t="shared" si="52"/>
        <v>50</v>
      </c>
      <c r="L389" s="18">
        <f t="shared" si="53"/>
        <v>124.82554059787957</v>
      </c>
    </row>
    <row r="390" spans="1:12" ht="12.75">
      <c r="A390" s="3">
        <v>363</v>
      </c>
      <c r="B390" s="18">
        <f t="shared" si="47"/>
        <v>149.4530871484141</v>
      </c>
      <c r="C390" s="18">
        <f t="shared" si="48"/>
        <v>33.592056227670824</v>
      </c>
      <c r="D390" s="18">
        <f t="shared" si="45"/>
        <v>3545.0555907379203</v>
      </c>
      <c r="E390" s="18">
        <f t="shared" si="49"/>
        <v>50</v>
      </c>
      <c r="F390" s="18">
        <f t="shared" si="50"/>
        <v>70.90111181475841</v>
      </c>
      <c r="G390" s="18">
        <f t="shared" si="51"/>
        <v>3545.0555907379203</v>
      </c>
      <c r="I390" s="18">
        <v>181.5</v>
      </c>
      <c r="J390" s="18">
        <f t="shared" si="46"/>
        <v>6297.846832873994</v>
      </c>
      <c r="K390" s="18">
        <f t="shared" si="52"/>
        <v>50</v>
      </c>
      <c r="L390" s="18">
        <f t="shared" si="53"/>
        <v>125.95693665747987</v>
      </c>
    </row>
    <row r="391" spans="1:12" ht="12.75">
      <c r="A391" s="3">
        <v>364</v>
      </c>
      <c r="B391" s="18">
        <f t="shared" si="47"/>
        <v>149.8648036419359</v>
      </c>
      <c r="C391" s="18">
        <f t="shared" si="48"/>
        <v>33.715328268847486</v>
      </c>
      <c r="D391" s="18">
        <f t="shared" si="45"/>
        <v>3571.1217578074443</v>
      </c>
      <c r="E391" s="18">
        <f t="shared" si="49"/>
        <v>50</v>
      </c>
      <c r="F391" s="18">
        <f t="shared" si="50"/>
        <v>71.42243515614888</v>
      </c>
      <c r="G391" s="18">
        <f t="shared" si="51"/>
        <v>3571.121757807444</v>
      </c>
      <c r="I391" s="18">
        <v>182</v>
      </c>
      <c r="J391" s="18">
        <f t="shared" si="46"/>
        <v>6354.938760154775</v>
      </c>
      <c r="K391" s="18">
        <f t="shared" si="52"/>
        <v>50</v>
      </c>
      <c r="L391" s="18">
        <f t="shared" si="53"/>
        <v>127.0987752030955</v>
      </c>
    </row>
    <row r="392" spans="1:12" ht="12.75">
      <c r="A392" s="3">
        <v>365</v>
      </c>
      <c r="B392" s="18">
        <f t="shared" si="47"/>
        <v>150.2765201354577</v>
      </c>
      <c r="C392" s="18">
        <f t="shared" si="48"/>
        <v>33.839082559733065</v>
      </c>
      <c r="D392" s="18">
        <f t="shared" si="45"/>
        <v>3597.3859380015124</v>
      </c>
      <c r="E392" s="18">
        <f t="shared" si="49"/>
        <v>50</v>
      </c>
      <c r="F392" s="18">
        <f t="shared" si="50"/>
        <v>71.94771876003024</v>
      </c>
      <c r="G392" s="18">
        <f t="shared" si="51"/>
        <v>3597.385938001512</v>
      </c>
      <c r="I392" s="18">
        <v>182.5</v>
      </c>
      <c r="J392" s="18">
        <f t="shared" si="46"/>
        <v>6412.557629275893</v>
      </c>
      <c r="K392" s="18">
        <f t="shared" si="52"/>
        <v>50</v>
      </c>
      <c r="L392" s="18">
        <f t="shared" si="53"/>
        <v>128.25115258551787</v>
      </c>
    </row>
    <row r="393" spans="1:12" ht="12.75">
      <c r="A393" s="3">
        <v>366</v>
      </c>
      <c r="B393" s="18">
        <f t="shared" si="47"/>
        <v>150.68823662897952</v>
      </c>
      <c r="C393" s="18">
        <f t="shared" si="48"/>
        <v>33.96332087045628</v>
      </c>
      <c r="D393" s="18">
        <f t="shared" si="45"/>
        <v>3623.8496340121255</v>
      </c>
      <c r="E393" s="18">
        <f t="shared" si="49"/>
        <v>50</v>
      </c>
      <c r="F393" s="18">
        <f t="shared" si="50"/>
        <v>72.47699268024252</v>
      </c>
      <c r="G393" s="18">
        <f t="shared" si="51"/>
        <v>3623.849634012126</v>
      </c>
      <c r="I393" s="18">
        <v>183</v>
      </c>
      <c r="J393" s="18">
        <f t="shared" si="46"/>
        <v>6470.708302241422</v>
      </c>
      <c r="K393" s="18">
        <f t="shared" si="52"/>
        <v>50</v>
      </c>
      <c r="L393" s="18">
        <f t="shared" si="53"/>
        <v>129.41416604482845</v>
      </c>
    </row>
    <row r="394" spans="1:12" ht="12.75">
      <c r="A394" s="3">
        <v>367</v>
      </c>
      <c r="B394" s="18">
        <f t="shared" si="47"/>
        <v>151.09995312250132</v>
      </c>
      <c r="C394" s="18">
        <f t="shared" si="48"/>
        <v>34.08804497806905</v>
      </c>
      <c r="D394" s="18">
        <f t="shared" si="45"/>
        <v>3650.5143599464827</v>
      </c>
      <c r="E394" s="18">
        <f t="shared" si="49"/>
        <v>50</v>
      </c>
      <c r="F394" s="18">
        <f t="shared" si="50"/>
        <v>73.01028719892966</v>
      </c>
      <c r="G394" s="18">
        <f t="shared" si="51"/>
        <v>3650.514359946483</v>
      </c>
      <c r="I394" s="18">
        <v>183.5</v>
      </c>
      <c r="J394" s="18">
        <f t="shared" si="46"/>
        <v>6529.395685930162</v>
      </c>
      <c r="K394" s="18">
        <f t="shared" si="52"/>
        <v>50</v>
      </c>
      <c r="L394" s="18">
        <f t="shared" si="53"/>
        <v>130.58791371860323</v>
      </c>
    </row>
    <row r="395" spans="1:12" ht="12.75">
      <c r="A395" s="3">
        <v>368</v>
      </c>
      <c r="B395" s="18">
        <f t="shared" si="47"/>
        <v>151.5116696160231</v>
      </c>
      <c r="C395" s="18">
        <f t="shared" si="48"/>
        <v>34.21325666657194</v>
      </c>
      <c r="D395" s="18">
        <f t="shared" si="45"/>
        <v>3677.381641413615</v>
      </c>
      <c r="E395" s="18">
        <f t="shared" si="49"/>
        <v>50</v>
      </c>
      <c r="F395" s="18">
        <f t="shared" si="50"/>
        <v>73.5476328282723</v>
      </c>
      <c r="G395" s="18">
        <f t="shared" si="51"/>
        <v>3677.381641413615</v>
      </c>
      <c r="I395" s="18">
        <v>184</v>
      </c>
      <c r="J395" s="18">
        <f t="shared" si="46"/>
        <v>6588.62473250974</v>
      </c>
      <c r="K395" s="18">
        <f t="shared" si="52"/>
        <v>50</v>
      </c>
      <c r="L395" s="18">
        <f t="shared" si="53"/>
        <v>131.7724946501948</v>
      </c>
    </row>
    <row r="396" spans="1:12" ht="12.75">
      <c r="A396" s="3">
        <v>369</v>
      </c>
      <c r="B396" s="18">
        <f t="shared" si="47"/>
        <v>151.9233861095449</v>
      </c>
      <c r="C396" s="18">
        <f t="shared" si="48"/>
        <v>34.33895772693967</v>
      </c>
      <c r="D396" s="18">
        <f t="shared" si="45"/>
        <v>3704.4530156116657</v>
      </c>
      <c r="E396" s="18">
        <f t="shared" si="49"/>
        <v>50</v>
      </c>
      <c r="F396" s="18">
        <f t="shared" si="50"/>
        <v>74.08906031223331</v>
      </c>
      <c r="G396" s="18">
        <f t="shared" si="51"/>
        <v>3704.4530156116657</v>
      </c>
      <c r="I396" s="18">
        <v>184.5</v>
      </c>
      <c r="J396" s="18">
        <f t="shared" si="46"/>
        <v>6648.4004398544475</v>
      </c>
      <c r="K396" s="18">
        <f t="shared" si="52"/>
        <v>50</v>
      </c>
      <c r="L396" s="18">
        <f t="shared" si="53"/>
        <v>132.96800879708894</v>
      </c>
    </row>
    <row r="397" spans="1:12" ht="12.75">
      <c r="A397" s="3">
        <v>370</v>
      </c>
      <c r="B397" s="18">
        <f t="shared" si="47"/>
        <v>152.33510260306673</v>
      </c>
      <c r="C397" s="18">
        <f t="shared" si="48"/>
        <v>34.465149957146714</v>
      </c>
      <c r="D397" s="18">
        <f t="shared" si="45"/>
        <v>3731.730031415842</v>
      </c>
      <c r="E397" s="18">
        <f t="shared" si="49"/>
        <v>50</v>
      </c>
      <c r="F397" s="18">
        <f t="shared" si="50"/>
        <v>74.63460062831683</v>
      </c>
      <c r="G397" s="18">
        <f t="shared" si="51"/>
        <v>3731.7300314158415</v>
      </c>
      <c r="I397" s="18">
        <v>185</v>
      </c>
      <c r="J397" s="18">
        <f t="shared" si="46"/>
        <v>6708.727851967002</v>
      </c>
      <c r="K397" s="18">
        <f t="shared" si="52"/>
        <v>50</v>
      </c>
      <c r="L397" s="18">
        <f t="shared" si="53"/>
        <v>134.17455703934004</v>
      </c>
    </row>
    <row r="398" spans="1:12" ht="12.75">
      <c r="A398" s="3">
        <v>371</v>
      </c>
      <c r="B398" s="18">
        <f t="shared" si="47"/>
        <v>152.74681909658852</v>
      </c>
      <c r="C398" s="18">
        <f t="shared" si="48"/>
        <v>34.591835162193036</v>
      </c>
      <c r="D398" s="18">
        <f t="shared" si="45"/>
        <v>3759.21424946703</v>
      </c>
      <c r="E398" s="18">
        <f t="shared" si="49"/>
        <v>50</v>
      </c>
      <c r="F398" s="18">
        <f t="shared" si="50"/>
        <v>75.1842849893406</v>
      </c>
      <c r="G398" s="18">
        <f t="shared" si="51"/>
        <v>3759.2142494670297</v>
      </c>
      <c r="I398" s="18">
        <v>185.5</v>
      </c>
      <c r="J398" s="18">
        <f t="shared" si="46"/>
        <v>6769.612059404136</v>
      </c>
      <c r="K398" s="18">
        <f t="shared" si="52"/>
        <v>50</v>
      </c>
      <c r="L398" s="18">
        <f t="shared" si="53"/>
        <v>135.39224118808272</v>
      </c>
    </row>
    <row r="399" spans="1:12" ht="12.75">
      <c r="A399" s="3">
        <v>372</v>
      </c>
      <c r="B399" s="18">
        <f t="shared" si="47"/>
        <v>153.15853559011032</v>
      </c>
      <c r="C399" s="18">
        <f t="shared" si="48"/>
        <v>34.71901515412989</v>
      </c>
      <c r="D399" s="18">
        <f t="shared" si="45"/>
        <v>3786.907242261093</v>
      </c>
      <c r="E399" s="18">
        <f t="shared" si="49"/>
        <v>50</v>
      </c>
      <c r="F399" s="18">
        <f t="shared" si="50"/>
        <v>75.73814484522185</v>
      </c>
      <c r="G399" s="18">
        <f t="shared" si="51"/>
        <v>3786.9072422610925</v>
      </c>
      <c r="I399" s="18">
        <v>186</v>
      </c>
      <c r="J399" s="18">
        <f t="shared" si="46"/>
        <v>6831.058199706189</v>
      </c>
      <c r="K399" s="18">
        <f t="shared" si="52"/>
        <v>50</v>
      </c>
      <c r="L399" s="18">
        <f t="shared" si="53"/>
        <v>136.62116399412378</v>
      </c>
    </row>
    <row r="400" spans="1:12" ht="12.75">
      <c r="A400" s="3">
        <v>373</v>
      </c>
      <c r="B400" s="18">
        <f t="shared" si="47"/>
        <v>153.57025208363214</v>
      </c>
      <c r="C400" s="18">
        <f t="shared" si="48"/>
        <v>34.846691752085796</v>
      </c>
      <c r="D400" s="18">
        <f t="shared" si="45"/>
        <v>3814.810594238841</v>
      </c>
      <c r="E400" s="18">
        <f t="shared" si="49"/>
        <v>50</v>
      </c>
      <c r="F400" s="18">
        <f t="shared" si="50"/>
        <v>76.29621188477682</v>
      </c>
      <c r="G400" s="18">
        <f t="shared" si="51"/>
        <v>3814.810594238841</v>
      </c>
      <c r="I400" s="18">
        <v>186.5</v>
      </c>
      <c r="J400" s="18">
        <f t="shared" si="46"/>
        <v>6893.071457830585</v>
      </c>
      <c r="K400" s="18">
        <f t="shared" si="52"/>
        <v>50</v>
      </c>
      <c r="L400" s="18">
        <f t="shared" si="53"/>
        <v>137.8614291566117</v>
      </c>
    </row>
    <row r="401" spans="1:12" ht="12.75">
      <c r="A401" s="3">
        <v>374</v>
      </c>
      <c r="B401" s="18">
        <f t="shared" si="47"/>
        <v>153.98196857715394</v>
      </c>
      <c r="C401" s="18">
        <f t="shared" si="48"/>
        <v>34.974866782292445</v>
      </c>
      <c r="D401" s="18">
        <f t="shared" si="45"/>
        <v>3842.9259018766684</v>
      </c>
      <c r="E401" s="18">
        <f t="shared" si="49"/>
        <v>50</v>
      </c>
      <c r="F401" s="18">
        <f t="shared" si="50"/>
        <v>76.85851803753337</v>
      </c>
      <c r="G401" s="18">
        <f t="shared" si="51"/>
        <v>3842.925901876669</v>
      </c>
      <c r="I401" s="18">
        <v>187</v>
      </c>
      <c r="J401" s="18">
        <f t="shared" si="46"/>
        <v>6955.657066589387</v>
      </c>
      <c r="K401" s="18">
        <f t="shared" si="52"/>
        <v>50</v>
      </c>
      <c r="L401" s="18">
        <f t="shared" si="53"/>
        <v>139.11314133178774</v>
      </c>
    </row>
    <row r="402" spans="1:12" ht="12.75">
      <c r="A402" s="3">
        <v>375</v>
      </c>
      <c r="B402" s="18">
        <f t="shared" si="47"/>
        <v>154.39368507067573</v>
      </c>
      <c r="C402" s="18">
        <f t="shared" si="48"/>
        <v>35.10354207811095</v>
      </c>
      <c r="D402" s="18">
        <f t="shared" si="45"/>
        <v>3871.2547737779187</v>
      </c>
      <c r="E402" s="18">
        <f t="shared" si="49"/>
        <v>50</v>
      </c>
      <c r="F402" s="18">
        <f t="shared" si="50"/>
        <v>77.42509547555838</v>
      </c>
      <c r="G402" s="18">
        <f t="shared" si="51"/>
        <v>3871.254773777919</v>
      </c>
      <c r="I402" s="18">
        <v>187.5</v>
      </c>
      <c r="J402" s="18">
        <f t="shared" si="46"/>
        <v>7018.820307090815</v>
      </c>
      <c r="K402" s="18">
        <f t="shared" si="52"/>
        <v>50</v>
      </c>
      <c r="L402" s="18">
        <f t="shared" si="53"/>
        <v>140.3764061418163</v>
      </c>
    </row>
    <row r="403" spans="1:12" ht="12.75">
      <c r="A403" s="3">
        <v>376</v>
      </c>
      <c r="B403" s="18">
        <f t="shared" si="47"/>
        <v>154.80540156419752</v>
      </c>
      <c r="C403" s="18">
        <f t="shared" si="48"/>
        <v>35.23271948005796</v>
      </c>
      <c r="D403" s="18">
        <f t="shared" si="45"/>
        <v>3899.798830764901</v>
      </c>
      <c r="E403" s="18">
        <f t="shared" si="49"/>
        <v>50</v>
      </c>
      <c r="F403" s="18">
        <f t="shared" si="50"/>
        <v>77.99597661529802</v>
      </c>
      <c r="G403" s="18">
        <f t="shared" si="51"/>
        <v>3899.798830764901</v>
      </c>
      <c r="I403" s="18">
        <v>188</v>
      </c>
      <c r="J403" s="18">
        <f t="shared" si="46"/>
        <v>7082.566509184923</v>
      </c>
      <c r="K403" s="18">
        <f t="shared" si="52"/>
        <v>50</v>
      </c>
      <c r="L403" s="18">
        <f t="shared" si="53"/>
        <v>141.65133018369846</v>
      </c>
    </row>
    <row r="404" spans="1:12" ht="12.75">
      <c r="A404" s="3">
        <v>377</v>
      </c>
      <c r="B404" s="18">
        <f t="shared" si="47"/>
        <v>155.21711805771935</v>
      </c>
      <c r="C404" s="18">
        <f t="shared" si="48"/>
        <v>35.362400835832105</v>
      </c>
      <c r="D404" s="18">
        <f t="shared" si="45"/>
        <v>3928.5597059716415</v>
      </c>
      <c r="E404" s="18">
        <f t="shared" si="49"/>
        <v>50</v>
      </c>
      <c r="F404" s="18">
        <f t="shared" si="50"/>
        <v>78.57119411943283</v>
      </c>
      <c r="G404" s="18">
        <f t="shared" si="51"/>
        <v>3928.5597059716415</v>
      </c>
      <c r="I404" s="18">
        <v>188.5</v>
      </c>
      <c r="J404" s="18">
        <f t="shared" si="46"/>
        <v>7146.90105191329</v>
      </c>
      <c r="K404" s="18">
        <f t="shared" si="52"/>
        <v>50</v>
      </c>
      <c r="L404" s="18">
        <f t="shared" si="53"/>
        <v>142.9380210382658</v>
      </c>
    </row>
    <row r="405" spans="1:12" ht="12.75">
      <c r="A405" s="3">
        <v>378</v>
      </c>
      <c r="B405" s="18">
        <f t="shared" si="47"/>
        <v>155.62883455124114</v>
      </c>
      <c r="C405" s="18">
        <f t="shared" si="48"/>
        <v>35.49258800034029</v>
      </c>
      <c r="D405" s="18">
        <f t="shared" si="45"/>
        <v>3957.5390449372994</v>
      </c>
      <c r="E405" s="18">
        <f t="shared" si="49"/>
        <v>50</v>
      </c>
      <c r="F405" s="18">
        <f t="shared" si="50"/>
        <v>79.15078089874599</v>
      </c>
      <c r="G405" s="18">
        <f t="shared" si="51"/>
        <v>3957.5390449372994</v>
      </c>
      <c r="I405" s="18">
        <v>189</v>
      </c>
      <c r="J405" s="18">
        <f t="shared" si="46"/>
        <v>7211.829363962968</v>
      </c>
      <c r="K405" s="18">
        <f t="shared" si="52"/>
        <v>50</v>
      </c>
      <c r="L405" s="18">
        <f t="shared" si="53"/>
        <v>144.23658727925937</v>
      </c>
    </row>
    <row r="406" spans="1:12" ht="12.75">
      <c r="A406" s="3">
        <v>379</v>
      </c>
      <c r="B406" s="18">
        <f t="shared" si="47"/>
        <v>156.04055104476294</v>
      </c>
      <c r="C406" s="18">
        <f t="shared" si="48"/>
        <v>35.62328283572433</v>
      </c>
      <c r="D406" s="18">
        <f t="shared" si="45"/>
        <v>3986.738505700342</v>
      </c>
      <c r="E406" s="18">
        <f t="shared" si="49"/>
        <v>50</v>
      </c>
      <c r="F406" s="18">
        <f t="shared" si="50"/>
        <v>79.73477011400684</v>
      </c>
      <c r="G406" s="18">
        <f t="shared" si="51"/>
        <v>3986.7385057003416</v>
      </c>
      <c r="I406" s="18">
        <v>189.5</v>
      </c>
      <c r="J406" s="18">
        <f t="shared" si="46"/>
        <v>7277.356924124516</v>
      </c>
      <c r="K406" s="18">
        <f t="shared" si="52"/>
        <v>50</v>
      </c>
      <c r="L406" s="18">
        <f t="shared" si="53"/>
        <v>145.5471384824903</v>
      </c>
    </row>
    <row r="407" spans="1:12" ht="12.75">
      <c r="A407" s="3">
        <v>380</v>
      </c>
      <c r="B407" s="18">
        <f t="shared" si="47"/>
        <v>156.45226753828473</v>
      </c>
      <c r="C407" s="18">
        <f t="shared" si="48"/>
        <v>35.75448721138751</v>
      </c>
      <c r="D407" s="18">
        <f t="shared" si="45"/>
        <v>4016.1597588933832</v>
      </c>
      <c r="E407" s="18">
        <f t="shared" si="49"/>
        <v>50</v>
      </c>
      <c r="F407" s="18">
        <f t="shared" si="50"/>
        <v>80.32319517786766</v>
      </c>
      <c r="G407" s="18">
        <f t="shared" si="51"/>
        <v>4016.159758893383</v>
      </c>
      <c r="I407" s="18">
        <v>190</v>
      </c>
      <c r="J407" s="18">
        <f t="shared" si="46"/>
        <v>7343.489261754362</v>
      </c>
      <c r="K407" s="18">
        <f t="shared" si="52"/>
        <v>50</v>
      </c>
      <c r="L407" s="18">
        <f t="shared" si="53"/>
        <v>146.86978523508725</v>
      </c>
    </row>
    <row r="408" spans="1:12" ht="12.75">
      <c r="A408" s="3">
        <v>381</v>
      </c>
      <c r="B408" s="18">
        <f t="shared" si="47"/>
        <v>156.86398403180655</v>
      </c>
      <c r="C408" s="18">
        <f t="shared" si="48"/>
        <v>35.88620300402143</v>
      </c>
      <c r="D408" s="18">
        <f t="shared" si="45"/>
        <v>4045.8044878387973</v>
      </c>
      <c r="E408" s="18">
        <f t="shared" si="49"/>
        <v>50</v>
      </c>
      <c r="F408" s="18">
        <f t="shared" si="50"/>
        <v>80.91608975677595</v>
      </c>
      <c r="G408" s="18">
        <f t="shared" si="51"/>
        <v>4045.8044878387973</v>
      </c>
      <c r="I408" s="18">
        <v>190.5</v>
      </c>
      <c r="J408" s="18">
        <f t="shared" si="46"/>
        <v>7410.231957241335</v>
      </c>
      <c r="K408" s="18">
        <f t="shared" si="52"/>
        <v>50</v>
      </c>
      <c r="L408" s="18">
        <f t="shared" si="53"/>
        <v>148.2046391448267</v>
      </c>
    </row>
    <row r="409" spans="1:12" ht="12.75">
      <c r="A409" s="3">
        <v>382</v>
      </c>
      <c r="B409" s="18">
        <f t="shared" si="47"/>
        <v>157.27570052532835</v>
      </c>
      <c r="C409" s="18">
        <f t="shared" si="48"/>
        <v>36.01843209763272</v>
      </c>
      <c r="D409" s="18">
        <f t="shared" si="45"/>
        <v>4075.674388644995</v>
      </c>
      <c r="E409" s="18">
        <f t="shared" si="49"/>
        <v>50</v>
      </c>
      <c r="F409" s="18">
        <f t="shared" si="50"/>
        <v>81.5134877728999</v>
      </c>
      <c r="G409" s="18">
        <f t="shared" si="51"/>
        <v>4075.6743886449945</v>
      </c>
      <c r="I409" s="18">
        <v>191</v>
      </c>
      <c r="J409" s="18">
        <f t="shared" si="46"/>
        <v>7477.590642477595</v>
      </c>
      <c r="K409" s="18">
        <f t="shared" si="52"/>
        <v>50</v>
      </c>
      <c r="L409" s="18">
        <f t="shared" si="53"/>
        <v>149.5518128495519</v>
      </c>
    </row>
    <row r="410" spans="1:12" ht="12.75">
      <c r="A410" s="3">
        <v>383</v>
      </c>
      <c r="B410" s="18">
        <f t="shared" si="47"/>
        <v>157.68741701885014</v>
      </c>
      <c r="C410" s="18">
        <f t="shared" si="48"/>
        <v>36.15117638357007</v>
      </c>
      <c r="D410" s="18">
        <f t="shared" si="45"/>
        <v>4105.771170303493</v>
      </c>
      <c r="E410" s="18">
        <f t="shared" si="49"/>
        <v>50</v>
      </c>
      <c r="F410" s="18">
        <f t="shared" si="50"/>
        <v>82.11542340606985</v>
      </c>
      <c r="G410" s="18">
        <f t="shared" si="51"/>
        <v>4105.771170303493</v>
      </c>
      <c r="I410" s="18">
        <v>191.5</v>
      </c>
      <c r="J410" s="18">
        <f t="shared" si="46"/>
        <v>7545.571001333815</v>
      </c>
      <c r="K410" s="18">
        <f t="shared" si="52"/>
        <v>50</v>
      </c>
      <c r="L410" s="18">
        <f t="shared" si="53"/>
        <v>150.9114200266763</v>
      </c>
    </row>
    <row r="411" spans="1:12" ht="12.75">
      <c r="A411" s="3">
        <v>384</v>
      </c>
      <c r="B411" s="18">
        <f t="shared" si="47"/>
        <v>158.09913351237196</v>
      </c>
      <c r="C411" s="18">
        <f t="shared" si="48"/>
        <v>36.28443776055125</v>
      </c>
      <c r="D411" s="18">
        <f aca="true" t="shared" si="54" ref="D411:D427">$I$18*POWER(COSH(B411/($I$7*100/(2*PI()*$I$4)))+$I$11*SINH(B411/($I$7*100/(2*PI()*$I$4))),2)</f>
        <v>4136.096554786681</v>
      </c>
      <c r="E411" s="18">
        <f t="shared" si="49"/>
        <v>50</v>
      </c>
      <c r="F411" s="18">
        <f t="shared" si="50"/>
        <v>82.72193109573362</v>
      </c>
      <c r="G411" s="18">
        <f t="shared" si="51"/>
        <v>4136.096554786681</v>
      </c>
      <c r="I411" s="18">
        <v>192</v>
      </c>
      <c r="J411" s="18">
        <f aca="true" t="shared" si="55" ref="J411:J474">$I$18*POWER(COSH(I411/($I$7*100/(2*PI()*$I$4)))+$I$11*SINH(I411/($I$7*100/(2*PI()*$I$4))),2)</f>
        <v>7614.17877013885</v>
      </c>
      <c r="K411" s="18">
        <f t="shared" si="52"/>
        <v>50</v>
      </c>
      <c r="L411" s="18">
        <f t="shared" si="53"/>
        <v>152.28357540277702</v>
      </c>
    </row>
    <row r="412" spans="1:12" ht="12.75">
      <c r="A412" s="3">
        <v>385</v>
      </c>
      <c r="B412" s="18">
        <f aca="true" t="shared" si="56" ref="B412:B427">$I$20/400*A412</f>
        <v>158.51085000589376</v>
      </c>
      <c r="C412" s="18">
        <f aca="true" t="shared" si="57" ref="C412:C427">SQRT(D412/PI())</f>
        <v>36.41821813469029</v>
      </c>
      <c r="D412" s="18">
        <f t="shared" si="54"/>
        <v>4166.652277146342</v>
      </c>
      <c r="E412" s="18">
        <f aca="true" t="shared" si="58" ref="E412:E427">$I$6</f>
        <v>50</v>
      </c>
      <c r="F412" s="18">
        <f aca="true" t="shared" si="59" ref="F412:F427">D412/E412</f>
        <v>83.33304554292685</v>
      </c>
      <c r="G412" s="18">
        <f aca="true" t="shared" si="60" ref="G412:G427">E412*F412</f>
        <v>4166.652277146342</v>
      </c>
      <c r="I412" s="18">
        <v>192.5</v>
      </c>
      <c r="J412" s="18">
        <f t="shared" si="55"/>
        <v>7683.419738163735</v>
      </c>
      <c r="K412" s="18">
        <f aca="true" t="shared" si="61" ref="K412:K475">$I$6</f>
        <v>50</v>
      </c>
      <c r="L412" s="18">
        <f aca="true" t="shared" si="62" ref="L412:L475">J412/K412</f>
        <v>153.6683947632747</v>
      </c>
    </row>
    <row r="413" spans="1:12" ht="12.75">
      <c r="A413" s="3">
        <v>386</v>
      </c>
      <c r="B413" s="18">
        <f t="shared" si="56"/>
        <v>158.92256649941555</v>
      </c>
      <c r="C413" s="18">
        <f t="shared" si="57"/>
        <v>36.55251941952476</v>
      </c>
      <c r="D413" s="18">
        <f t="shared" si="54"/>
        <v>4197.440085612936</v>
      </c>
      <c r="E413" s="18">
        <f t="shared" si="58"/>
        <v>50</v>
      </c>
      <c r="F413" s="18">
        <f t="shared" si="59"/>
        <v>83.94880171225871</v>
      </c>
      <c r="G413" s="18">
        <f t="shared" si="60"/>
        <v>4197.440085612936</v>
      </c>
      <c r="I413" s="18">
        <v>193</v>
      </c>
      <c r="J413" s="18">
        <f t="shared" si="55"/>
        <v>7753.299748110239</v>
      </c>
      <c r="K413" s="18">
        <f t="shared" si="61"/>
        <v>50</v>
      </c>
      <c r="L413" s="18">
        <f t="shared" si="62"/>
        <v>155.0659949622048</v>
      </c>
    </row>
    <row r="414" spans="1:12" ht="12.75">
      <c r="A414" s="3">
        <v>387</v>
      </c>
      <c r="B414" s="18">
        <f t="shared" si="56"/>
        <v>159.33428299293735</v>
      </c>
      <c r="C414" s="18">
        <f t="shared" si="57"/>
        <v>36.68734353604306</v>
      </c>
      <c r="D414" s="18">
        <f t="shared" si="54"/>
        <v>4228.4617416956025</v>
      </c>
      <c r="E414" s="18">
        <f t="shared" si="58"/>
        <v>50</v>
      </c>
      <c r="F414" s="18">
        <f t="shared" si="59"/>
        <v>84.56923483391205</v>
      </c>
      <c r="G414" s="18">
        <f t="shared" si="60"/>
        <v>4228.4617416956025</v>
      </c>
      <c r="I414" s="18">
        <v>193.5</v>
      </c>
      <c r="J414" s="18">
        <f t="shared" si="55"/>
        <v>7823.824696603831</v>
      </c>
      <c r="K414" s="18">
        <f t="shared" si="61"/>
        <v>50</v>
      </c>
      <c r="L414" s="18">
        <f t="shared" si="62"/>
        <v>156.47649393207664</v>
      </c>
    </row>
    <row r="415" spans="1:12" ht="12.75">
      <c r="A415" s="3">
        <v>388</v>
      </c>
      <c r="B415" s="18">
        <f t="shared" si="56"/>
        <v>159.74599948645917</v>
      </c>
      <c r="C415" s="18">
        <f t="shared" si="57"/>
        <v>36.82269241271201</v>
      </c>
      <c r="D415" s="18">
        <f t="shared" si="54"/>
        <v>4259.719020282963</v>
      </c>
      <c r="E415" s="18">
        <f t="shared" si="58"/>
        <v>50</v>
      </c>
      <c r="F415" s="18">
        <f t="shared" si="59"/>
        <v>85.19438040565927</v>
      </c>
      <c r="G415" s="18">
        <f t="shared" si="60"/>
        <v>4259.719020282963</v>
      </c>
      <c r="I415" s="18">
        <v>194</v>
      </c>
      <c r="J415" s="18">
        <f t="shared" si="55"/>
        <v>7895.0005346913185</v>
      </c>
      <c r="K415" s="18">
        <f t="shared" si="61"/>
        <v>50</v>
      </c>
      <c r="L415" s="18">
        <f t="shared" si="62"/>
        <v>157.90001069382637</v>
      </c>
    </row>
    <row r="416" spans="1:12" ht="12.75">
      <c r="A416" s="3">
        <v>389</v>
      </c>
      <c r="B416" s="18">
        <f t="shared" si="56"/>
        <v>160.15771597998096</v>
      </c>
      <c r="C416" s="18">
        <f t="shared" si="57"/>
        <v>36.958567985504324</v>
      </c>
      <c r="D416" s="18">
        <f t="shared" si="54"/>
        <v>4291.21370974466</v>
      </c>
      <c r="E416" s="18">
        <f t="shared" si="58"/>
        <v>50</v>
      </c>
      <c r="F416" s="18">
        <f t="shared" si="59"/>
        <v>85.8242741948932</v>
      </c>
      <c r="G416" s="18">
        <f t="shared" si="60"/>
        <v>4291.21370974466</v>
      </c>
      <c r="I416" s="18">
        <v>194.5</v>
      </c>
      <c r="J416" s="18">
        <f t="shared" si="55"/>
        <v>7966.833268342934</v>
      </c>
      <c r="K416" s="18">
        <f t="shared" si="61"/>
        <v>50</v>
      </c>
      <c r="L416" s="18">
        <f t="shared" si="62"/>
        <v>159.33666536685868</v>
      </c>
    </row>
    <row r="417" spans="1:12" ht="12.75">
      <c r="A417" s="3">
        <v>390</v>
      </c>
      <c r="B417" s="18">
        <f t="shared" si="56"/>
        <v>160.56943247350276</v>
      </c>
      <c r="C417" s="18">
        <f t="shared" si="57"/>
        <v>37.09497219792639</v>
      </c>
      <c r="D417" s="18">
        <f t="shared" si="54"/>
        <v>4322.947612033683</v>
      </c>
      <c r="E417" s="18">
        <f t="shared" si="58"/>
        <v>50</v>
      </c>
      <c r="F417" s="18">
        <f t="shared" si="59"/>
        <v>86.45895224067367</v>
      </c>
      <c r="G417" s="18">
        <f t="shared" si="60"/>
        <v>4322.947612033683</v>
      </c>
      <c r="I417" s="18">
        <v>195</v>
      </c>
      <c r="J417" s="18">
        <f t="shared" si="55"/>
        <v>8039.328958959209</v>
      </c>
      <c r="K417" s="18">
        <f t="shared" si="61"/>
        <v>50</v>
      </c>
      <c r="L417" s="18">
        <f t="shared" si="62"/>
        <v>160.78657917918417</v>
      </c>
    </row>
    <row r="418" spans="1:12" ht="12.75">
      <c r="A418" s="3">
        <v>391</v>
      </c>
      <c r="B418" s="18">
        <f t="shared" si="56"/>
        <v>160.98114896702455</v>
      </c>
      <c r="C418" s="18">
        <f t="shared" si="57"/>
        <v>37.23190700104601</v>
      </c>
      <c r="D418" s="18">
        <f t="shared" si="54"/>
        <v>4354.922542789464</v>
      </c>
      <c r="E418" s="18">
        <f t="shared" si="58"/>
        <v>50</v>
      </c>
      <c r="F418" s="18">
        <f t="shared" si="59"/>
        <v>87.09845085578928</v>
      </c>
      <c r="G418" s="18">
        <f t="shared" si="60"/>
        <v>4354.922542789464</v>
      </c>
      <c r="I418" s="18">
        <v>195.5</v>
      </c>
      <c r="J418" s="18">
        <f t="shared" si="55"/>
        <v>8112.493723882373</v>
      </c>
      <c r="K418" s="18">
        <f t="shared" si="61"/>
        <v>50</v>
      </c>
      <c r="L418" s="18">
        <f t="shared" si="62"/>
        <v>162.24987447764747</v>
      </c>
    </row>
    <row r="419" spans="1:12" ht="12.75">
      <c r="A419" s="3">
        <v>392</v>
      </c>
      <c r="B419" s="18">
        <f t="shared" si="56"/>
        <v>161.39286546054637</v>
      </c>
      <c r="C419" s="18">
        <f t="shared" si="57"/>
        <v>37.36937435352035</v>
      </c>
      <c r="D419" s="18">
        <f t="shared" si="54"/>
        <v>4387.14033144176</v>
      </c>
      <c r="E419" s="18">
        <f t="shared" si="58"/>
        <v>50</v>
      </c>
      <c r="F419" s="18">
        <f t="shared" si="59"/>
        <v>87.74280662883521</v>
      </c>
      <c r="G419" s="18">
        <f t="shared" si="60"/>
        <v>4387.14033144176</v>
      </c>
      <c r="I419" s="18">
        <v>196</v>
      </c>
      <c r="J419" s="18">
        <f t="shared" si="55"/>
        <v>8186.333736912608</v>
      </c>
      <c r="K419" s="18">
        <f t="shared" si="61"/>
        <v>50</v>
      </c>
      <c r="L419" s="18">
        <f t="shared" si="62"/>
        <v>163.72667473825217</v>
      </c>
    </row>
    <row r="420" spans="1:12" ht="12.75">
      <c r="A420" s="3">
        <v>393</v>
      </c>
      <c r="B420" s="18">
        <f t="shared" si="56"/>
        <v>161.80458195406817</v>
      </c>
      <c r="C420" s="18">
        <f t="shared" si="57"/>
        <v>37.50737622162392</v>
      </c>
      <c r="D420" s="18">
        <f t="shared" si="54"/>
        <v>4419.6028213153195</v>
      </c>
      <c r="E420" s="18">
        <f t="shared" si="58"/>
        <v>50</v>
      </c>
      <c r="F420" s="18">
        <f t="shared" si="59"/>
        <v>88.3920564263064</v>
      </c>
      <c r="G420" s="18">
        <f t="shared" si="60"/>
        <v>4419.6028213153195</v>
      </c>
      <c r="I420" s="18">
        <v>196.5</v>
      </c>
      <c r="J420" s="18">
        <f t="shared" si="55"/>
        <v>8260.855228828974</v>
      </c>
      <c r="K420" s="18">
        <f t="shared" si="61"/>
        <v>50</v>
      </c>
      <c r="L420" s="18">
        <f t="shared" si="62"/>
        <v>165.2171045765795</v>
      </c>
    </row>
    <row r="421" spans="1:12" ht="12.75">
      <c r="A421" s="3">
        <v>394</v>
      </c>
      <c r="B421" s="18">
        <f t="shared" si="56"/>
        <v>162.21629844758996</v>
      </c>
      <c r="C421" s="18">
        <f t="shared" si="57"/>
        <v>37.64591457927671</v>
      </c>
      <c r="D421" s="18">
        <f t="shared" si="54"/>
        <v>4452.311869735349</v>
      </c>
      <c r="E421" s="18">
        <f t="shared" si="58"/>
        <v>50</v>
      </c>
      <c r="F421" s="18">
        <f t="shared" si="59"/>
        <v>89.04623739470699</v>
      </c>
      <c r="G421" s="18">
        <f t="shared" si="60"/>
        <v>4452.311869735349</v>
      </c>
      <c r="I421" s="18">
        <v>197</v>
      </c>
      <c r="J421" s="18">
        <f t="shared" si="55"/>
        <v>8336.064487915193</v>
      </c>
      <c r="K421" s="18">
        <f t="shared" si="61"/>
        <v>50</v>
      </c>
      <c r="L421" s="18">
        <f t="shared" si="62"/>
        <v>166.72128975830387</v>
      </c>
    </row>
    <row r="422" spans="1:12" ht="12.75">
      <c r="A422" s="3">
        <v>395</v>
      </c>
      <c r="B422" s="18">
        <f t="shared" si="56"/>
        <v>162.62801494111176</v>
      </c>
      <c r="C422" s="18">
        <f t="shared" si="57"/>
        <v>37.78499140807246</v>
      </c>
      <c r="D422" s="18">
        <f t="shared" si="54"/>
        <v>4485.269348133783</v>
      </c>
      <c r="E422" s="18">
        <f t="shared" si="58"/>
        <v>50</v>
      </c>
      <c r="F422" s="18">
        <f t="shared" si="59"/>
        <v>89.70538696267566</v>
      </c>
      <c r="G422" s="18">
        <f t="shared" si="60"/>
        <v>4485.269348133783</v>
      </c>
      <c r="I422" s="18">
        <v>197.5</v>
      </c>
      <c r="J422" s="18">
        <f t="shared" si="55"/>
        <v>8411.96786049024</v>
      </c>
      <c r="K422" s="18">
        <f t="shared" si="61"/>
        <v>50</v>
      </c>
      <c r="L422" s="18">
        <f t="shared" si="62"/>
        <v>168.2393572098048</v>
      </c>
    </row>
    <row r="423" spans="1:12" ht="12.75">
      <c r="A423" s="3">
        <v>396</v>
      </c>
      <c r="B423" s="18">
        <f t="shared" si="56"/>
        <v>163.03973143463358</v>
      </c>
      <c r="C423" s="18">
        <f t="shared" si="57"/>
        <v>37.92460869730692</v>
      </c>
      <c r="D423" s="18">
        <f t="shared" si="54"/>
        <v>4518.477142156351</v>
      </c>
      <c r="E423" s="18">
        <f t="shared" si="58"/>
        <v>50</v>
      </c>
      <c r="F423" s="18">
        <f t="shared" si="59"/>
        <v>90.36954284312702</v>
      </c>
      <c r="G423" s="18">
        <f t="shared" si="60"/>
        <v>4518.477142156351</v>
      </c>
      <c r="I423" s="18">
        <v>198</v>
      </c>
      <c r="J423" s="18">
        <f t="shared" si="55"/>
        <v>8488.571751443904</v>
      </c>
      <c r="K423" s="18">
        <f t="shared" si="61"/>
        <v>50</v>
      </c>
      <c r="L423" s="18">
        <f t="shared" si="62"/>
        <v>169.77143502887807</v>
      </c>
    </row>
    <row r="424" spans="1:12" ht="12.75">
      <c r="A424" s="3">
        <v>397</v>
      </c>
      <c r="B424" s="18">
        <f t="shared" si="56"/>
        <v>163.45144792815537</v>
      </c>
      <c r="C424" s="18">
        <f t="shared" si="57"/>
        <v>38.064768444006404</v>
      </c>
      <c r="D424" s="18">
        <f t="shared" si="54"/>
        <v>4551.937151770467</v>
      </c>
      <c r="E424" s="18">
        <f t="shared" si="58"/>
        <v>50</v>
      </c>
      <c r="F424" s="18">
        <f t="shared" si="59"/>
        <v>91.03874303540934</v>
      </c>
      <c r="G424" s="18">
        <f t="shared" si="60"/>
        <v>4551.937151770467</v>
      </c>
      <c r="I424" s="18">
        <v>198.5</v>
      </c>
      <c r="J424" s="18">
        <f t="shared" si="55"/>
        <v>8565.882624777198</v>
      </c>
      <c r="K424" s="18">
        <f t="shared" si="61"/>
        <v>50</v>
      </c>
      <c r="L424" s="18">
        <f t="shared" si="62"/>
        <v>171.31765249554394</v>
      </c>
    </row>
    <row r="425" spans="1:12" ht="12.75">
      <c r="A425" s="3">
        <v>398</v>
      </c>
      <c r="B425" s="18">
        <f t="shared" si="56"/>
        <v>163.86316442167717</v>
      </c>
      <c r="C425" s="18">
        <f t="shared" si="57"/>
        <v>38.20547265295628</v>
      </c>
      <c r="D425" s="18">
        <f t="shared" si="54"/>
        <v>4585.651291373935</v>
      </c>
      <c r="E425" s="18">
        <f t="shared" si="58"/>
        <v>50</v>
      </c>
      <c r="F425" s="18">
        <f t="shared" si="59"/>
        <v>91.7130258274787</v>
      </c>
      <c r="G425" s="18">
        <f t="shared" si="60"/>
        <v>4585.651291373935</v>
      </c>
      <c r="I425" s="18">
        <v>199</v>
      </c>
      <c r="J425" s="18">
        <f t="shared" si="55"/>
        <v>8643.907004147848</v>
      </c>
      <c r="K425" s="18">
        <f t="shared" si="61"/>
        <v>50</v>
      </c>
      <c r="L425" s="18">
        <f t="shared" si="62"/>
        <v>172.87814008295697</v>
      </c>
    </row>
    <row r="426" spans="1:12" ht="12.75">
      <c r="A426" s="3">
        <v>399</v>
      </c>
      <c r="B426" s="18">
        <f t="shared" si="56"/>
        <v>164.274880915199</v>
      </c>
      <c r="C426" s="18">
        <f t="shared" si="57"/>
        <v>38.34672333672969</v>
      </c>
      <c r="D426" s="18">
        <f t="shared" si="54"/>
        <v>4619.621489904483</v>
      </c>
      <c r="E426" s="18">
        <f t="shared" si="58"/>
        <v>50</v>
      </c>
      <c r="F426" s="18">
        <f t="shared" si="59"/>
        <v>92.39242979808965</v>
      </c>
      <c r="G426" s="18">
        <f t="shared" si="60"/>
        <v>4619.621489904483</v>
      </c>
      <c r="I426" s="18">
        <v>199.5</v>
      </c>
      <c r="J426" s="18">
        <f t="shared" si="55"/>
        <v>8722.651473420738</v>
      </c>
      <c r="K426" s="18">
        <f t="shared" si="61"/>
        <v>50</v>
      </c>
      <c r="L426" s="18">
        <f t="shared" si="62"/>
        <v>174.45302946841474</v>
      </c>
    </row>
    <row r="427" spans="1:12" ht="12.75">
      <c r="A427" s="3">
        <v>400</v>
      </c>
      <c r="B427" s="18">
        <f t="shared" si="56"/>
        <v>164.6865974087208</v>
      </c>
      <c r="C427" s="18">
        <f t="shared" si="57"/>
        <v>38.48852251571629</v>
      </c>
      <c r="D427" s="18">
        <f t="shared" si="54"/>
        <v>4653.849690950113</v>
      </c>
      <c r="E427" s="18">
        <f t="shared" si="58"/>
        <v>50</v>
      </c>
      <c r="F427" s="18">
        <f t="shared" si="59"/>
        <v>93.07699381900225</v>
      </c>
      <c r="G427" s="18">
        <f t="shared" si="60"/>
        <v>4653.849690950113</v>
      </c>
      <c r="I427" s="18">
        <v>200</v>
      </c>
      <c r="J427" s="18">
        <f t="shared" si="55"/>
        <v>8802.122677223495</v>
      </c>
      <c r="K427" s="18">
        <f t="shared" si="61"/>
        <v>50</v>
      </c>
      <c r="L427" s="18">
        <f t="shared" si="62"/>
        <v>176.0424535444699</v>
      </c>
    </row>
    <row r="428" spans="9:12" ht="12.75">
      <c r="I428" s="18">
        <v>200.5</v>
      </c>
      <c r="J428" s="18">
        <f t="shared" si="55"/>
        <v>8882.32732150716</v>
      </c>
      <c r="K428" s="18">
        <f t="shared" si="61"/>
        <v>50</v>
      </c>
      <c r="L428" s="18">
        <f t="shared" si="62"/>
        <v>177.64654643014322</v>
      </c>
    </row>
    <row r="429" spans="9:12" ht="12.75">
      <c r="I429" s="18">
        <v>201</v>
      </c>
      <c r="J429" s="18">
        <f t="shared" si="55"/>
        <v>8963.272174112077</v>
      </c>
      <c r="K429" s="18">
        <f t="shared" si="61"/>
        <v>50</v>
      </c>
      <c r="L429" s="18">
        <f t="shared" si="62"/>
        <v>179.26544348224152</v>
      </c>
    </row>
    <row r="430" spans="9:12" ht="12.75">
      <c r="I430" s="18">
        <v>201.5</v>
      </c>
      <c r="J430" s="18">
        <f t="shared" si="55"/>
        <v>9044.96406533893</v>
      </c>
      <c r="K430" s="18">
        <f t="shared" si="61"/>
        <v>50</v>
      </c>
      <c r="L430" s="18">
        <f t="shared" si="62"/>
        <v>180.89928130677862</v>
      </c>
    </row>
    <row r="431" spans="9:12" ht="12.75">
      <c r="I431" s="18">
        <v>202</v>
      </c>
      <c r="J431" s="18">
        <f t="shared" si="55"/>
        <v>9127.40988852516</v>
      </c>
      <c r="K431" s="18">
        <f t="shared" si="61"/>
        <v>50</v>
      </c>
      <c r="L431" s="18">
        <f t="shared" si="62"/>
        <v>182.5481977705032</v>
      </c>
    </row>
    <row r="432" spans="9:12" ht="12.75">
      <c r="I432" s="18">
        <v>202.5</v>
      </c>
      <c r="J432" s="18">
        <f t="shared" si="55"/>
        <v>9210.616600626585</v>
      </c>
      <c r="K432" s="18">
        <f t="shared" si="61"/>
        <v>50</v>
      </c>
      <c r="L432" s="18">
        <f t="shared" si="62"/>
        <v>184.2123320125317</v>
      </c>
    </row>
    <row r="433" spans="9:12" ht="12.75">
      <c r="I433" s="18">
        <v>203</v>
      </c>
      <c r="J433" s="18">
        <f t="shared" si="55"/>
        <v>9294.59122280448</v>
      </c>
      <c r="K433" s="18">
        <f t="shared" si="61"/>
        <v>50</v>
      </c>
      <c r="L433" s="18">
        <f t="shared" si="62"/>
        <v>185.8918244560896</v>
      </c>
    </row>
    <row r="434" spans="9:12" ht="12.75">
      <c r="I434" s="18">
        <v>203.5</v>
      </c>
      <c r="J434" s="18">
        <f t="shared" si="55"/>
        <v>9379.340841018007</v>
      </c>
      <c r="K434" s="18">
        <f t="shared" si="61"/>
        <v>50</v>
      </c>
      <c r="L434" s="18">
        <f t="shared" si="62"/>
        <v>187.58681682036016</v>
      </c>
    </row>
    <row r="435" spans="9:12" ht="12.75">
      <c r="I435" s="18">
        <v>204</v>
      </c>
      <c r="J435" s="18">
        <f t="shared" si="55"/>
        <v>9464.87260662218</v>
      </c>
      <c r="K435" s="18">
        <f t="shared" si="61"/>
        <v>50</v>
      </c>
      <c r="L435" s="18">
        <f t="shared" si="62"/>
        <v>189.29745213244362</v>
      </c>
    </row>
    <row r="436" spans="9:12" ht="12.75">
      <c r="I436" s="18">
        <v>204.5</v>
      </c>
      <c r="J436" s="18">
        <f t="shared" si="55"/>
        <v>9551.193736971269</v>
      </c>
      <c r="K436" s="18">
        <f t="shared" si="61"/>
        <v>50</v>
      </c>
      <c r="L436" s="18">
        <f t="shared" si="62"/>
        <v>191.02387473942537</v>
      </c>
    </row>
    <row r="437" spans="9:12" ht="12.75">
      <c r="I437" s="18">
        <v>205</v>
      </c>
      <c r="J437" s="18">
        <f t="shared" si="55"/>
        <v>9638.311516027865</v>
      </c>
      <c r="K437" s="18">
        <f t="shared" si="61"/>
        <v>50</v>
      </c>
      <c r="L437" s="18">
        <f t="shared" si="62"/>
        <v>192.7662303205573</v>
      </c>
    </row>
    <row r="438" spans="6:12" ht="12.75">
      <c r="F438" s="86"/>
      <c r="I438" s="18">
        <v>205.5</v>
      </c>
      <c r="J438" s="18">
        <f t="shared" si="55"/>
        <v>9726.23329497746</v>
      </c>
      <c r="K438" s="18">
        <f t="shared" si="61"/>
        <v>50</v>
      </c>
      <c r="L438" s="18">
        <f t="shared" si="62"/>
        <v>194.5246658995492</v>
      </c>
    </row>
    <row r="439" spans="9:12" ht="12.75">
      <c r="I439" s="18">
        <v>206</v>
      </c>
      <c r="J439" s="18">
        <f t="shared" si="55"/>
        <v>9814.966492848813</v>
      </c>
      <c r="K439" s="18">
        <f t="shared" si="61"/>
        <v>50</v>
      </c>
      <c r="L439" s="18">
        <f t="shared" si="62"/>
        <v>196.29932985697624</v>
      </c>
    </row>
    <row r="440" spans="9:12" ht="12.75">
      <c r="I440" s="18">
        <v>206.5</v>
      </c>
      <c r="J440" s="18">
        <f t="shared" si="55"/>
        <v>9904.518597139939</v>
      </c>
      <c r="K440" s="18">
        <f t="shared" si="61"/>
        <v>50</v>
      </c>
      <c r="L440" s="18">
        <f t="shared" si="62"/>
        <v>198.09037194279878</v>
      </c>
    </row>
    <row r="441" spans="9:12" ht="12.75">
      <c r="I441" s="18">
        <v>207</v>
      </c>
      <c r="J441" s="18">
        <f t="shared" si="55"/>
        <v>9994.897164449945</v>
      </c>
      <c r="K441" s="18">
        <f t="shared" si="61"/>
        <v>50</v>
      </c>
      <c r="L441" s="18">
        <f t="shared" si="62"/>
        <v>199.8979432889989</v>
      </c>
    </row>
    <row r="442" spans="9:12" ht="12.75">
      <c r="I442" s="18">
        <v>207.5</v>
      </c>
      <c r="J442" s="18">
        <f t="shared" si="55"/>
        <v>10086.109821116659</v>
      </c>
      <c r="K442" s="18">
        <f t="shared" si="61"/>
        <v>50</v>
      </c>
      <c r="L442" s="18">
        <f t="shared" si="62"/>
        <v>201.72219642233318</v>
      </c>
    </row>
    <row r="443" spans="9:12" ht="12.75">
      <c r="I443" s="18">
        <v>208</v>
      </c>
      <c r="J443" s="18">
        <f t="shared" si="55"/>
        <v>10178.164263860168</v>
      </c>
      <c r="K443" s="18">
        <f t="shared" si="61"/>
        <v>50</v>
      </c>
      <c r="L443" s="18">
        <f t="shared" si="62"/>
        <v>203.56328527720336</v>
      </c>
    </row>
    <row r="444" spans="9:12" ht="12.75">
      <c r="I444" s="18">
        <v>208.5</v>
      </c>
      <c r="J444" s="18">
        <f t="shared" si="55"/>
        <v>10271.06826043227</v>
      </c>
      <c r="K444" s="18">
        <f t="shared" si="61"/>
        <v>50</v>
      </c>
      <c r="L444" s="18">
        <f t="shared" si="62"/>
        <v>205.4213652086454</v>
      </c>
    </row>
    <row r="445" spans="9:12" ht="12.75">
      <c r="I445" s="18">
        <v>209</v>
      </c>
      <c r="J445" s="18">
        <f t="shared" si="55"/>
        <v>10364.829650271953</v>
      </c>
      <c r="K445" s="18">
        <f t="shared" si="61"/>
        <v>50</v>
      </c>
      <c r="L445" s="18">
        <f t="shared" si="62"/>
        <v>207.29659300543906</v>
      </c>
    </row>
    <row r="446" spans="9:12" ht="12.75">
      <c r="I446" s="18">
        <v>209.5</v>
      </c>
      <c r="J446" s="18">
        <f t="shared" si="55"/>
        <v>10459.456345166886</v>
      </c>
      <c r="K446" s="18">
        <f t="shared" si="61"/>
        <v>50</v>
      </c>
      <c r="L446" s="18">
        <f t="shared" si="62"/>
        <v>209.18912690333772</v>
      </c>
    </row>
    <row r="447" spans="9:12" ht="12.75">
      <c r="I447" s="18">
        <v>210</v>
      </c>
      <c r="J447" s="18">
        <f t="shared" si="55"/>
        <v>10554.95632992104</v>
      </c>
      <c r="K447" s="18">
        <f t="shared" si="61"/>
        <v>50</v>
      </c>
      <c r="L447" s="18">
        <f t="shared" si="62"/>
        <v>211.0991265984208</v>
      </c>
    </row>
    <row r="448" spans="9:12" ht="12.75">
      <c r="I448" s="18">
        <v>210.5</v>
      </c>
      <c r="J448" s="18">
        <f t="shared" si="55"/>
        <v>10651.337663028457</v>
      </c>
      <c r="K448" s="18">
        <f t="shared" si="61"/>
        <v>50</v>
      </c>
      <c r="L448" s="18">
        <f t="shared" si="62"/>
        <v>213.02675326056914</v>
      </c>
    </row>
    <row r="449" spans="9:12" ht="12.75">
      <c r="I449" s="18">
        <v>211</v>
      </c>
      <c r="J449" s="18">
        <f t="shared" si="55"/>
        <v>10748.608477353257</v>
      </c>
      <c r="K449" s="18">
        <f t="shared" si="61"/>
        <v>50</v>
      </c>
      <c r="L449" s="18">
        <f t="shared" si="62"/>
        <v>214.97216954706514</v>
      </c>
    </row>
    <row r="450" spans="9:12" ht="12.75">
      <c r="I450" s="18">
        <v>211.5</v>
      </c>
      <c r="J450" s="18">
        <f t="shared" si="55"/>
        <v>10846.776980815885</v>
      </c>
      <c r="K450" s="18">
        <f t="shared" si="61"/>
        <v>50</v>
      </c>
      <c r="L450" s="18">
        <f t="shared" si="62"/>
        <v>216.9355396163177</v>
      </c>
    </row>
    <row r="451" spans="9:12" ht="12.75">
      <c r="I451" s="18">
        <v>212</v>
      </c>
      <c r="J451" s="18">
        <f t="shared" si="55"/>
        <v>10945.851457085748</v>
      </c>
      <c r="K451" s="18">
        <f t="shared" si="61"/>
        <v>50</v>
      </c>
      <c r="L451" s="18">
        <f t="shared" si="62"/>
        <v>218.91702914171495</v>
      </c>
    </row>
    <row r="452" spans="9:12" ht="12.75">
      <c r="I452" s="18">
        <v>212.5</v>
      </c>
      <c r="J452" s="18">
        <f t="shared" si="55"/>
        <v>11045.840266280156</v>
      </c>
      <c r="K452" s="18">
        <f t="shared" si="61"/>
        <v>50</v>
      </c>
      <c r="L452" s="18">
        <f t="shared" si="62"/>
        <v>220.91680532560312</v>
      </c>
    </row>
    <row r="453" spans="9:12" ht="12.75">
      <c r="I453" s="18">
        <v>213</v>
      </c>
      <c r="J453" s="18">
        <f t="shared" si="55"/>
        <v>11146.751845669824</v>
      </c>
      <c r="K453" s="18">
        <f t="shared" si="61"/>
        <v>50</v>
      </c>
      <c r="L453" s="18">
        <f t="shared" si="62"/>
        <v>222.93503691339646</v>
      </c>
    </row>
    <row r="454" spans="9:12" ht="12.75">
      <c r="I454" s="18">
        <v>213.5</v>
      </c>
      <c r="J454" s="18">
        <f t="shared" si="55"/>
        <v>11248.594710390791</v>
      </c>
      <c r="K454" s="18">
        <f t="shared" si="61"/>
        <v>50</v>
      </c>
      <c r="L454" s="18">
        <f t="shared" si="62"/>
        <v>224.9718942078158</v>
      </c>
    </row>
    <row r="455" spans="9:12" ht="12.75">
      <c r="I455" s="18">
        <v>214</v>
      </c>
      <c r="J455" s="18">
        <f t="shared" si="55"/>
        <v>11351.377454162945</v>
      </c>
      <c r="K455" s="18">
        <f t="shared" si="61"/>
        <v>50</v>
      </c>
      <c r="L455" s="18">
        <f t="shared" si="62"/>
        <v>227.0275490832589</v>
      </c>
    </row>
    <row r="456" spans="9:12" ht="12.75">
      <c r="I456" s="18">
        <v>214.5</v>
      </c>
      <c r="J456" s="18">
        <f t="shared" si="55"/>
        <v>11455.108750015195</v>
      </c>
      <c r="K456" s="18">
        <f t="shared" si="61"/>
        <v>50</v>
      </c>
      <c r="L456" s="18">
        <f t="shared" si="62"/>
        <v>229.1021750003039</v>
      </c>
    </row>
    <row r="457" spans="9:12" ht="12.75">
      <c r="I457" s="18">
        <v>215</v>
      </c>
      <c r="J457" s="18">
        <f t="shared" si="55"/>
        <v>11559.797351017325</v>
      </c>
      <c r="K457" s="18">
        <f t="shared" si="61"/>
        <v>50</v>
      </c>
      <c r="L457" s="18">
        <f t="shared" si="62"/>
        <v>231.1959470203465</v>
      </c>
    </row>
    <row r="458" spans="9:12" ht="12.75">
      <c r="I458" s="18">
        <v>215.5</v>
      </c>
      <c r="J458" s="18">
        <f t="shared" si="55"/>
        <v>11665.452091018573</v>
      </c>
      <c r="K458" s="18">
        <f t="shared" si="61"/>
        <v>50</v>
      </c>
      <c r="L458" s="18">
        <f t="shared" si="62"/>
        <v>233.30904182037145</v>
      </c>
    </row>
    <row r="459" spans="9:12" ht="12.75">
      <c r="I459" s="18">
        <v>216</v>
      </c>
      <c r="J459" s="18">
        <f t="shared" si="55"/>
        <v>11772.081885393065</v>
      </c>
      <c r="K459" s="18">
        <f t="shared" si="61"/>
        <v>50</v>
      </c>
      <c r="L459" s="18">
        <f t="shared" si="62"/>
        <v>235.4416377078613</v>
      </c>
    </row>
    <row r="460" spans="9:12" ht="12.75">
      <c r="I460" s="18">
        <v>216.5</v>
      </c>
      <c r="J460" s="18">
        <f t="shared" si="55"/>
        <v>11879.695731792111</v>
      </c>
      <c r="K460" s="18">
        <f t="shared" si="61"/>
        <v>50</v>
      </c>
      <c r="L460" s="18">
        <f t="shared" si="62"/>
        <v>237.59391463584222</v>
      </c>
    </row>
    <row r="461" spans="9:12" ht="12.75">
      <c r="I461" s="18">
        <v>217</v>
      </c>
      <c r="J461" s="18">
        <f t="shared" si="55"/>
        <v>11988.302710903465</v>
      </c>
      <c r="K461" s="18">
        <f t="shared" si="61"/>
        <v>50</v>
      </c>
      <c r="L461" s="18">
        <f t="shared" si="62"/>
        <v>239.76605421806929</v>
      </c>
    </row>
    <row r="462" spans="9:12" ht="12.75">
      <c r="I462" s="18">
        <v>217.5</v>
      </c>
      <c r="J462" s="18">
        <f t="shared" si="55"/>
        <v>12097.91198721751</v>
      </c>
      <c r="K462" s="18">
        <f t="shared" si="61"/>
        <v>50</v>
      </c>
      <c r="L462" s="18">
        <f t="shared" si="62"/>
        <v>241.9582397443502</v>
      </c>
    </row>
    <row r="463" spans="9:12" ht="12.75">
      <c r="I463" s="18">
        <v>218</v>
      </c>
      <c r="J463" s="18">
        <f t="shared" si="55"/>
        <v>12208.532809800681</v>
      </c>
      <c r="K463" s="18">
        <f t="shared" si="61"/>
        <v>50</v>
      </c>
      <c r="L463" s="18">
        <f t="shared" si="62"/>
        <v>244.17065619601362</v>
      </c>
    </row>
    <row r="464" spans="9:12" ht="12.75">
      <c r="I464" s="18">
        <v>218.5</v>
      </c>
      <c r="J464" s="18">
        <f t="shared" si="55"/>
        <v>12320.17451307581</v>
      </c>
      <c r="K464" s="18">
        <f t="shared" si="61"/>
        <v>50</v>
      </c>
      <c r="L464" s="18">
        <f t="shared" si="62"/>
        <v>246.4034902615162</v>
      </c>
    </row>
    <row r="465" spans="9:12" ht="12.75">
      <c r="I465" s="18">
        <v>219</v>
      </c>
      <c r="J465" s="18">
        <f t="shared" si="55"/>
        <v>12432.846517609858</v>
      </c>
      <c r="K465" s="18">
        <f t="shared" si="61"/>
        <v>50</v>
      </c>
      <c r="L465" s="18">
        <f t="shared" si="62"/>
        <v>248.65693035219715</v>
      </c>
    </row>
    <row r="466" spans="9:12" ht="12.75">
      <c r="I466" s="18">
        <v>219.5</v>
      </c>
      <c r="J466" s="18">
        <f t="shared" si="55"/>
        <v>12546.55833090884</v>
      </c>
      <c r="K466" s="18">
        <f t="shared" si="61"/>
        <v>50</v>
      </c>
      <c r="L466" s="18">
        <f t="shared" si="62"/>
        <v>250.9311666181768</v>
      </c>
    </row>
    <row r="467" spans="9:12" ht="12.75">
      <c r="I467" s="18">
        <v>220</v>
      </c>
      <c r="J467" s="18">
        <f t="shared" si="55"/>
        <v>12661.319548220035</v>
      </c>
      <c r="K467" s="18">
        <f t="shared" si="61"/>
        <v>50</v>
      </c>
      <c r="L467" s="18">
        <f t="shared" si="62"/>
        <v>253.2263909644007</v>
      </c>
    </row>
    <row r="468" spans="9:12" ht="12.75">
      <c r="I468" s="18">
        <v>220.5</v>
      </c>
      <c r="J468" s="18">
        <f t="shared" si="55"/>
        <v>12777.13985334172</v>
      </c>
      <c r="K468" s="18">
        <f t="shared" si="61"/>
        <v>50</v>
      </c>
      <c r="L468" s="18">
        <f t="shared" si="62"/>
        <v>255.5427970668344</v>
      </c>
    </row>
    <row r="469" spans="9:12" ht="12.75">
      <c r="I469" s="18">
        <v>221</v>
      </c>
      <c r="J469" s="18">
        <f t="shared" si="55"/>
        <v>12894.029019440239</v>
      </c>
      <c r="K469" s="18">
        <f t="shared" si="61"/>
        <v>50</v>
      </c>
      <c r="L469" s="18">
        <f t="shared" si="62"/>
        <v>257.8805803888048</v>
      </c>
    </row>
    <row r="470" spans="9:12" ht="12.75">
      <c r="I470" s="18">
        <v>221.5</v>
      </c>
      <c r="J470" s="18">
        <f t="shared" si="55"/>
        <v>13011.996909874782</v>
      </c>
      <c r="K470" s="18">
        <f t="shared" si="61"/>
        <v>50</v>
      </c>
      <c r="L470" s="18">
        <f t="shared" si="62"/>
        <v>260.23993819749563</v>
      </c>
    </row>
    <row r="471" spans="9:12" ht="12.75">
      <c r="I471" s="18">
        <v>222</v>
      </c>
      <c r="J471" s="18">
        <f t="shared" si="55"/>
        <v>13131.053479029566</v>
      </c>
      <c r="K471" s="18">
        <f t="shared" si="61"/>
        <v>50</v>
      </c>
      <c r="L471" s="18">
        <f t="shared" si="62"/>
        <v>262.6210695805913</v>
      </c>
    </row>
    <row r="472" spans="9:12" ht="12.75">
      <c r="I472" s="18">
        <v>222.5</v>
      </c>
      <c r="J472" s="18">
        <f t="shared" si="55"/>
        <v>13251.20877315388</v>
      </c>
      <c r="K472" s="18">
        <f t="shared" si="61"/>
        <v>50</v>
      </c>
      <c r="L472" s="18">
        <f t="shared" si="62"/>
        <v>265.0241754630776</v>
      </c>
    </row>
    <row r="473" spans="9:12" ht="12.75">
      <c r="I473" s="18">
        <v>223</v>
      </c>
      <c r="J473" s="18">
        <f t="shared" si="55"/>
        <v>13372.472931209779</v>
      </c>
      <c r="K473" s="18">
        <f t="shared" si="61"/>
        <v>50</v>
      </c>
      <c r="L473" s="18">
        <f t="shared" si="62"/>
        <v>267.4494586241956</v>
      </c>
    </row>
    <row r="474" spans="9:12" ht="12.75">
      <c r="I474" s="18">
        <v>223.5</v>
      </c>
      <c r="J474" s="18">
        <f t="shared" si="55"/>
        <v>13494.856185727662</v>
      </c>
      <c r="K474" s="18">
        <f t="shared" si="61"/>
        <v>50</v>
      </c>
      <c r="L474" s="18">
        <f t="shared" si="62"/>
        <v>269.89712371455323</v>
      </c>
    </row>
    <row r="475" spans="9:12" ht="12.75">
      <c r="I475" s="18">
        <v>224</v>
      </c>
      <c r="J475" s="18">
        <f aca="true" t="shared" si="63" ref="J475:J538">$I$18*POWER(COSH(I475/($I$7*100/(2*PI()*$I$4)))+$I$11*SINH(I475/($I$7*100/(2*PI()*$I$4))),2)</f>
        <v>13618.368863669677</v>
      </c>
      <c r="K475" s="18">
        <f t="shared" si="61"/>
        <v>50</v>
      </c>
      <c r="L475" s="18">
        <f t="shared" si="62"/>
        <v>272.3673772733935</v>
      </c>
    </row>
    <row r="476" spans="9:12" ht="12.75">
      <c r="I476" s="18">
        <v>224.5</v>
      </c>
      <c r="J476" s="18">
        <f t="shared" si="63"/>
        <v>13743.021387301145</v>
      </c>
      <c r="K476" s="18">
        <f aca="true" t="shared" si="64" ref="K476:K539">$I$6</f>
        <v>50</v>
      </c>
      <c r="L476" s="18">
        <f aca="true" t="shared" si="65" ref="L476:L539">J476/K476</f>
        <v>274.8604277460229</v>
      </c>
    </row>
    <row r="477" spans="9:12" ht="12.75">
      <c r="I477" s="18">
        <v>225</v>
      </c>
      <c r="J477" s="18">
        <f t="shared" si="63"/>
        <v>13868.82427507002</v>
      </c>
      <c r="K477" s="18">
        <f t="shared" si="64"/>
        <v>50</v>
      </c>
      <c r="L477" s="18">
        <f t="shared" si="65"/>
        <v>277.3764855014004</v>
      </c>
    </row>
    <row r="478" spans="9:12" ht="12.75">
      <c r="I478" s="18">
        <v>225.5</v>
      </c>
      <c r="J478" s="18">
        <f t="shared" si="63"/>
        <v>13995.788142494468</v>
      </c>
      <c r="K478" s="18">
        <f t="shared" si="64"/>
        <v>50</v>
      </c>
      <c r="L478" s="18">
        <f t="shared" si="65"/>
        <v>279.91576284988935</v>
      </c>
    </row>
    <row r="479" spans="9:12" ht="12.75">
      <c r="I479" s="18">
        <v>226</v>
      </c>
      <c r="J479" s="18">
        <f t="shared" si="63"/>
        <v>14123.923703058606</v>
      </c>
      <c r="K479" s="18">
        <f t="shared" si="64"/>
        <v>50</v>
      </c>
      <c r="L479" s="18">
        <f t="shared" si="65"/>
        <v>282.4784740611721</v>
      </c>
    </row>
    <row r="480" spans="9:12" ht="12.75">
      <c r="I480" s="18">
        <v>226.5</v>
      </c>
      <c r="J480" s="18">
        <f t="shared" si="63"/>
        <v>14253.24176911653</v>
      </c>
      <c r="K480" s="18">
        <f t="shared" si="64"/>
        <v>50</v>
      </c>
      <c r="L480" s="18">
        <f t="shared" si="65"/>
        <v>285.0648353823306</v>
      </c>
    </row>
    <row r="481" spans="9:12" ht="12.75">
      <c r="I481" s="18">
        <v>227</v>
      </c>
      <c r="J481" s="18">
        <f t="shared" si="63"/>
        <v>14383.753252804692</v>
      </c>
      <c r="K481" s="18">
        <f t="shared" si="64"/>
        <v>50</v>
      </c>
      <c r="L481" s="18">
        <f t="shared" si="65"/>
        <v>287.67506505609384</v>
      </c>
    </row>
    <row r="482" spans="9:12" ht="12.75">
      <c r="I482" s="18">
        <v>227.5</v>
      </c>
      <c r="J482" s="18">
        <f t="shared" si="63"/>
        <v>14515.46916696271</v>
      </c>
      <c r="K482" s="18">
        <f t="shared" si="64"/>
        <v>50</v>
      </c>
      <c r="L482" s="18">
        <f t="shared" si="65"/>
        <v>290.3093833392542</v>
      </c>
    </row>
    <row r="483" spans="9:12" ht="12.75">
      <c r="I483" s="18">
        <v>228</v>
      </c>
      <c r="J483" s="18">
        <f t="shared" si="63"/>
        <v>14648.400626062616</v>
      </c>
      <c r="K483" s="18">
        <f t="shared" si="64"/>
        <v>50</v>
      </c>
      <c r="L483" s="18">
        <f t="shared" si="65"/>
        <v>292.9680125212523</v>
      </c>
    </row>
    <row r="484" spans="9:12" ht="12.75">
      <c r="I484" s="18">
        <v>228.5</v>
      </c>
      <c r="J484" s="18">
        <f t="shared" si="63"/>
        <v>14782.55884714674</v>
      </c>
      <c r="K484" s="18">
        <f t="shared" si="64"/>
        <v>50</v>
      </c>
      <c r="L484" s="18">
        <f t="shared" si="65"/>
        <v>295.6511769429348</v>
      </c>
    </row>
    <row r="485" spans="9:12" ht="12.75">
      <c r="I485" s="18">
        <v>229</v>
      </c>
      <c r="J485" s="18">
        <f t="shared" si="63"/>
        <v>14917.955150774227</v>
      </c>
      <c r="K485" s="18">
        <f t="shared" si="64"/>
        <v>50</v>
      </c>
      <c r="L485" s="18">
        <f t="shared" si="65"/>
        <v>298.35910301548455</v>
      </c>
    </row>
    <row r="486" spans="9:12" ht="12.75">
      <c r="I486" s="18">
        <v>229.5</v>
      </c>
      <c r="J486" s="18">
        <f t="shared" si="63"/>
        <v>15054.600961976295</v>
      </c>
      <c r="K486" s="18">
        <f t="shared" si="64"/>
        <v>50</v>
      </c>
      <c r="L486" s="18">
        <f t="shared" si="65"/>
        <v>301.0920192395259</v>
      </c>
    </row>
    <row r="487" spans="9:12" ht="12.75">
      <c r="I487" s="18">
        <v>230</v>
      </c>
      <c r="J487" s="18">
        <f t="shared" si="63"/>
        <v>15192.507811220305</v>
      </c>
      <c r="K487" s="18">
        <f t="shared" si="64"/>
        <v>50</v>
      </c>
      <c r="L487" s="18">
        <f t="shared" si="65"/>
        <v>303.8501562244061</v>
      </c>
    </row>
    <row r="488" spans="9:12" ht="12.75">
      <c r="I488" s="18">
        <v>230.5</v>
      </c>
      <c r="J488" s="18">
        <f t="shared" si="63"/>
        <v>15331.687335382681</v>
      </c>
      <c r="K488" s="18">
        <f t="shared" si="64"/>
        <v>50</v>
      </c>
      <c r="L488" s="18">
        <f t="shared" si="65"/>
        <v>306.63374670765364</v>
      </c>
    </row>
    <row r="489" spans="9:12" ht="12.75">
      <c r="I489" s="18">
        <v>231</v>
      </c>
      <c r="J489" s="18">
        <f t="shared" si="63"/>
        <v>15472.151278730931</v>
      </c>
      <c r="K489" s="18">
        <f t="shared" si="64"/>
        <v>50</v>
      </c>
      <c r="L489" s="18">
        <f t="shared" si="65"/>
        <v>309.4430255746186</v>
      </c>
    </row>
    <row r="490" spans="9:12" ht="12.75">
      <c r="I490" s="18">
        <v>231.5</v>
      </c>
      <c r="J490" s="18">
        <f t="shared" si="63"/>
        <v>15613.911493914607</v>
      </c>
      <c r="K490" s="18">
        <f t="shared" si="64"/>
        <v>50</v>
      </c>
      <c r="L490" s="18">
        <f t="shared" si="65"/>
        <v>312.27822987829217</v>
      </c>
    </row>
    <row r="491" spans="9:12" ht="12.75">
      <c r="I491" s="18">
        <v>232</v>
      </c>
      <c r="J491" s="18">
        <f t="shared" si="63"/>
        <v>15756.979942965474</v>
      </c>
      <c r="K491" s="18">
        <f t="shared" si="64"/>
        <v>50</v>
      </c>
      <c r="L491" s="18">
        <f t="shared" si="65"/>
        <v>315.1395988593095</v>
      </c>
    </row>
    <row r="492" spans="9:12" ht="12.75">
      <c r="I492" s="18">
        <v>232.5</v>
      </c>
      <c r="J492" s="18">
        <f t="shared" si="63"/>
        <v>15901.36869830685</v>
      </c>
      <c r="K492" s="18">
        <f t="shared" si="64"/>
        <v>50</v>
      </c>
      <c r="L492" s="18">
        <f t="shared" si="65"/>
        <v>318.02737396613696</v>
      </c>
    </row>
    <row r="493" spans="9:12" ht="12.75">
      <c r="I493" s="18">
        <v>233</v>
      </c>
      <c r="J493" s="18">
        <f t="shared" si="63"/>
        <v>16047.089943772362</v>
      </c>
      <c r="K493" s="18">
        <f t="shared" si="64"/>
        <v>50</v>
      </c>
      <c r="L493" s="18">
        <f t="shared" si="65"/>
        <v>320.94179887544726</v>
      </c>
    </row>
    <row r="494" spans="9:12" ht="12.75">
      <c r="I494" s="18">
        <v>233.5</v>
      </c>
      <c r="J494" s="18">
        <f t="shared" si="63"/>
        <v>16194.155975634027</v>
      </c>
      <c r="K494" s="18">
        <f t="shared" si="64"/>
        <v>50</v>
      </c>
      <c r="L494" s="18">
        <f t="shared" si="65"/>
        <v>323.88311951268054</v>
      </c>
    </row>
    <row r="495" spans="9:12" ht="12.75">
      <c r="I495" s="18">
        <v>234</v>
      </c>
      <c r="J495" s="18">
        <f t="shared" si="63"/>
        <v>16342.579203639814</v>
      </c>
      <c r="K495" s="18">
        <f t="shared" si="64"/>
        <v>50</v>
      </c>
      <c r="L495" s="18">
        <f t="shared" si="65"/>
        <v>326.8515840727963</v>
      </c>
    </row>
    <row r="496" spans="9:12" ht="12.75">
      <c r="I496" s="18">
        <v>234.5</v>
      </c>
      <c r="J496" s="18">
        <f t="shared" si="63"/>
        <v>16492.372152060823</v>
      </c>
      <c r="K496" s="18">
        <f t="shared" si="64"/>
        <v>50</v>
      </c>
      <c r="L496" s="18">
        <f t="shared" si="65"/>
        <v>329.8474430412165</v>
      </c>
    </row>
    <row r="497" spans="9:12" ht="12.75">
      <c r="I497" s="18">
        <v>235</v>
      </c>
      <c r="J497" s="18">
        <f t="shared" si="63"/>
        <v>16643.547460748086</v>
      </c>
      <c r="K497" s="18">
        <f t="shared" si="64"/>
        <v>50</v>
      </c>
      <c r="L497" s="18">
        <f t="shared" si="65"/>
        <v>332.87094921496174</v>
      </c>
    </row>
    <row r="498" spans="9:12" ht="12.75">
      <c r="I498" s="18">
        <v>235.5</v>
      </c>
      <c r="J498" s="18">
        <f t="shared" si="63"/>
        <v>16796.117886199234</v>
      </c>
      <c r="K498" s="18">
        <f t="shared" si="64"/>
        <v>50</v>
      </c>
      <c r="L498" s="18">
        <f t="shared" si="65"/>
        <v>335.9223577239847</v>
      </c>
    </row>
    <row r="499" spans="9:12" ht="12.75">
      <c r="I499" s="18">
        <v>236</v>
      </c>
      <c r="J499" s="18">
        <f t="shared" si="63"/>
        <v>16950.096302634778</v>
      </c>
      <c r="K499" s="18">
        <f t="shared" si="64"/>
        <v>50</v>
      </c>
      <c r="L499" s="18">
        <f t="shared" si="65"/>
        <v>339.0019260526956</v>
      </c>
    </row>
    <row r="500" spans="9:12" ht="12.75">
      <c r="I500" s="18">
        <v>236.5</v>
      </c>
      <c r="J500" s="18">
        <f t="shared" si="63"/>
        <v>17105.49570308458</v>
      </c>
      <c r="K500" s="18">
        <f t="shared" si="64"/>
        <v>50</v>
      </c>
      <c r="L500" s="18">
        <f t="shared" si="65"/>
        <v>342.1099140616916</v>
      </c>
    </row>
    <row r="501" spans="9:12" ht="12.75">
      <c r="I501" s="18">
        <v>237</v>
      </c>
      <c r="J501" s="18">
        <f t="shared" si="63"/>
        <v>17262.32920048413</v>
      </c>
      <c r="K501" s="18">
        <f t="shared" si="64"/>
        <v>50</v>
      </c>
      <c r="L501" s="18">
        <f t="shared" si="65"/>
        <v>345.24658400968264</v>
      </c>
    </row>
    <row r="502" spans="9:12" ht="12.75">
      <c r="I502" s="18">
        <v>237.5</v>
      </c>
      <c r="J502" s="18">
        <f t="shared" si="63"/>
        <v>17420.610028781193</v>
      </c>
      <c r="K502" s="18">
        <f t="shared" si="64"/>
        <v>50</v>
      </c>
      <c r="L502" s="18">
        <f t="shared" si="65"/>
        <v>348.41220057562384</v>
      </c>
    </row>
    <row r="503" spans="9:12" ht="12.75">
      <c r="I503" s="18">
        <v>238</v>
      </c>
      <c r="J503" s="18">
        <f t="shared" si="63"/>
        <v>17580.351544052366</v>
      </c>
      <c r="K503" s="18">
        <f t="shared" si="64"/>
        <v>50</v>
      </c>
      <c r="L503" s="18">
        <f t="shared" si="65"/>
        <v>351.6070308810473</v>
      </c>
    </row>
    <row r="504" spans="9:12" ht="12.75">
      <c r="I504" s="18">
        <v>238.5</v>
      </c>
      <c r="J504" s="18">
        <f t="shared" si="63"/>
        <v>17741.567225630144</v>
      </c>
      <c r="K504" s="18">
        <f t="shared" si="64"/>
        <v>50</v>
      </c>
      <c r="L504" s="18">
        <f t="shared" si="65"/>
        <v>354.83134451260287</v>
      </c>
    </row>
    <row r="505" spans="9:12" ht="12.75">
      <c r="I505" s="18">
        <v>239</v>
      </c>
      <c r="J505" s="18">
        <f t="shared" si="63"/>
        <v>17904.270677240376</v>
      </c>
      <c r="K505" s="18">
        <f t="shared" si="64"/>
        <v>50</v>
      </c>
      <c r="L505" s="18">
        <f t="shared" si="65"/>
        <v>358.0854135448075</v>
      </c>
    </row>
    <row r="506" spans="9:12" ht="12.75">
      <c r="I506" s="18">
        <v>239.5</v>
      </c>
      <c r="J506" s="18">
        <f t="shared" si="63"/>
        <v>18068.47562815015</v>
      </c>
      <c r="K506" s="18">
        <f t="shared" si="64"/>
        <v>50</v>
      </c>
      <c r="L506" s="18">
        <f t="shared" si="65"/>
        <v>361.369512563003</v>
      </c>
    </row>
    <row r="507" spans="9:12" ht="12.75">
      <c r="I507" s="18">
        <v>240</v>
      </c>
      <c r="J507" s="18">
        <f t="shared" si="63"/>
        <v>18234.19593432626</v>
      </c>
      <c r="K507" s="18">
        <f t="shared" si="64"/>
        <v>50</v>
      </c>
      <c r="L507" s="18">
        <f t="shared" si="65"/>
        <v>364.6839186865252</v>
      </c>
    </row>
    <row r="508" spans="9:12" ht="12.75">
      <c r="I508" s="18">
        <v>240.5</v>
      </c>
      <c r="J508" s="18">
        <f t="shared" si="63"/>
        <v>18401.44557960446</v>
      </c>
      <c r="K508" s="18">
        <f t="shared" si="64"/>
        <v>50</v>
      </c>
      <c r="L508" s="18">
        <f t="shared" si="65"/>
        <v>368.02891159208923</v>
      </c>
    </row>
    <row r="509" spans="9:12" ht="12.75">
      <c r="I509" s="18">
        <v>241</v>
      </c>
      <c r="J509" s="18">
        <f t="shared" si="63"/>
        <v>18570.238676869412</v>
      </c>
      <c r="K509" s="18">
        <f t="shared" si="64"/>
        <v>50</v>
      </c>
      <c r="L509" s="18">
        <f t="shared" si="65"/>
        <v>371.4047735373882</v>
      </c>
    </row>
    <row r="510" spans="9:12" ht="12.75">
      <c r="I510" s="18">
        <v>241.5</v>
      </c>
      <c r="J510" s="18">
        <f t="shared" si="63"/>
        <v>18740.58946924559</v>
      </c>
      <c r="K510" s="18">
        <f t="shared" si="64"/>
        <v>50</v>
      </c>
      <c r="L510" s="18">
        <f t="shared" si="65"/>
        <v>374.81178938491183</v>
      </c>
    </row>
    <row r="511" spans="9:12" ht="12.75">
      <c r="I511" s="18">
        <v>242</v>
      </c>
      <c r="J511" s="18">
        <f t="shared" si="63"/>
        <v>18912.51233129914</v>
      </c>
      <c r="K511" s="18">
        <f t="shared" si="64"/>
        <v>50</v>
      </c>
      <c r="L511" s="18">
        <f t="shared" si="65"/>
        <v>378.2502466259828</v>
      </c>
    </row>
    <row r="512" spans="9:12" ht="12.75">
      <c r="I512" s="18">
        <v>242.5</v>
      </c>
      <c r="J512" s="18">
        <f t="shared" si="63"/>
        <v>19086.021770250787</v>
      </c>
      <c r="K512" s="18">
        <f t="shared" si="64"/>
        <v>50</v>
      </c>
      <c r="L512" s="18">
        <f t="shared" si="65"/>
        <v>381.72043540501573</v>
      </c>
    </row>
    <row r="513" spans="9:12" ht="12.75">
      <c r="I513" s="18">
        <v>243</v>
      </c>
      <c r="J513" s="18">
        <f t="shared" si="63"/>
        <v>19261.13242720003</v>
      </c>
      <c r="K513" s="18">
        <f t="shared" si="64"/>
        <v>50</v>
      </c>
      <c r="L513" s="18">
        <f t="shared" si="65"/>
        <v>385.2226485440006</v>
      </c>
    </row>
    <row r="514" spans="9:12" ht="12.75">
      <c r="I514" s="18">
        <v>243.5</v>
      </c>
      <c r="J514" s="18">
        <f t="shared" si="63"/>
        <v>19437.85907836066</v>
      </c>
      <c r="K514" s="18">
        <f t="shared" si="64"/>
        <v>50</v>
      </c>
      <c r="L514" s="18">
        <f t="shared" si="65"/>
        <v>388.7571815672132</v>
      </c>
    </row>
    <row r="515" spans="9:12" ht="12.75">
      <c r="I515" s="18">
        <v>244</v>
      </c>
      <c r="J515" s="18">
        <f t="shared" si="63"/>
        <v>19616.21663630744</v>
      </c>
      <c r="K515" s="18">
        <f t="shared" si="64"/>
        <v>50</v>
      </c>
      <c r="L515" s="18">
        <f t="shared" si="65"/>
        <v>392.3243327261488</v>
      </c>
    </row>
    <row r="516" spans="9:12" ht="12.75">
      <c r="I516" s="18">
        <v>244.5</v>
      </c>
      <c r="J516" s="18">
        <f t="shared" si="63"/>
        <v>19796.2201512346</v>
      </c>
      <c r="K516" s="18">
        <f t="shared" si="64"/>
        <v>50</v>
      </c>
      <c r="L516" s="18">
        <f t="shared" si="65"/>
        <v>395.924403024692</v>
      </c>
    </row>
    <row r="517" spans="9:12" ht="12.75">
      <c r="I517" s="18">
        <v>245</v>
      </c>
      <c r="J517" s="18">
        <f t="shared" si="63"/>
        <v>19977.88481222575</v>
      </c>
      <c r="K517" s="18">
        <f t="shared" si="64"/>
        <v>50</v>
      </c>
      <c r="L517" s="18">
        <f t="shared" si="65"/>
        <v>399.557696244515</v>
      </c>
    </row>
    <row r="518" spans="9:12" ht="12.75">
      <c r="I518" s="18">
        <v>245.5</v>
      </c>
      <c r="J518" s="18">
        <f t="shared" si="63"/>
        <v>20161.22594853559</v>
      </c>
      <c r="K518" s="18">
        <f t="shared" si="64"/>
        <v>50</v>
      </c>
      <c r="L518" s="18">
        <f t="shared" si="65"/>
        <v>403.2245189707118</v>
      </c>
    </row>
    <row r="519" spans="9:12" ht="12.75">
      <c r="I519" s="18">
        <v>246</v>
      </c>
      <c r="J519" s="18">
        <f t="shared" si="63"/>
        <v>20346.25903088339</v>
      </c>
      <c r="K519" s="18">
        <f t="shared" si="64"/>
        <v>50</v>
      </c>
      <c r="L519" s="18">
        <f t="shared" si="65"/>
        <v>406.9251806176678</v>
      </c>
    </row>
    <row r="520" spans="9:12" ht="12.75">
      <c r="I520" s="18">
        <v>246.5</v>
      </c>
      <c r="J520" s="18">
        <f t="shared" si="63"/>
        <v>20532.999672758484</v>
      </c>
      <c r="K520" s="18">
        <f t="shared" si="64"/>
        <v>50</v>
      </c>
      <c r="L520" s="18">
        <f t="shared" si="65"/>
        <v>410.6599934551697</v>
      </c>
    </row>
    <row r="521" spans="9:12" ht="12.75">
      <c r="I521" s="18">
        <v>247</v>
      </c>
      <c r="J521" s="18">
        <f t="shared" si="63"/>
        <v>20721.463631737715</v>
      </c>
      <c r="K521" s="18">
        <f t="shared" si="64"/>
        <v>50</v>
      </c>
      <c r="L521" s="18">
        <f t="shared" si="65"/>
        <v>414.4292726347543</v>
      </c>
    </row>
    <row r="522" spans="9:12" ht="12.75">
      <c r="I522" s="18">
        <v>247.5</v>
      </c>
      <c r="J522" s="18">
        <f t="shared" si="63"/>
        <v>20911.666810815204</v>
      </c>
      <c r="K522" s="18">
        <f t="shared" si="64"/>
        <v>50</v>
      </c>
      <c r="L522" s="18">
        <f t="shared" si="65"/>
        <v>418.2333362163041</v>
      </c>
    </row>
    <row r="523" spans="9:12" ht="12.75">
      <c r="I523" s="18">
        <v>248</v>
      </c>
      <c r="J523" s="18">
        <f t="shared" si="63"/>
        <v>21103.625259744113</v>
      </c>
      <c r="K523" s="18">
        <f t="shared" si="64"/>
        <v>50</v>
      </c>
      <c r="L523" s="18">
        <f t="shared" si="65"/>
        <v>422.07250519488224</v>
      </c>
    </row>
    <row r="524" spans="9:12" ht="12.75">
      <c r="I524" s="18">
        <v>248.5</v>
      </c>
      <c r="J524" s="18">
        <f t="shared" si="63"/>
        <v>21297.35517639111</v>
      </c>
      <c r="K524" s="18">
        <f t="shared" si="64"/>
        <v>50</v>
      </c>
      <c r="L524" s="18">
        <f t="shared" si="65"/>
        <v>425.9471035278222</v>
      </c>
    </row>
    <row r="525" spans="9:12" ht="12.75">
      <c r="I525" s="18">
        <v>249</v>
      </c>
      <c r="J525" s="18">
        <f t="shared" si="63"/>
        <v>21492.872908103065</v>
      </c>
      <c r="K525" s="18">
        <f t="shared" si="64"/>
        <v>50</v>
      </c>
      <c r="L525" s="18">
        <f t="shared" si="65"/>
        <v>429.8574581620613</v>
      </c>
    </row>
    <row r="526" spans="9:12" ht="12.75">
      <c r="I526" s="18">
        <v>249.5</v>
      </c>
      <c r="J526" s="18">
        <f t="shared" si="63"/>
        <v>21690.19495308661</v>
      </c>
      <c r="K526" s="18">
        <f t="shared" si="64"/>
        <v>50</v>
      </c>
      <c r="L526" s="18">
        <f t="shared" si="65"/>
        <v>433.80389906173224</v>
      </c>
    </row>
    <row r="527" spans="9:12" ht="12.75">
      <c r="I527" s="18">
        <v>250</v>
      </c>
      <c r="J527" s="18">
        <f t="shared" si="63"/>
        <v>21889.337961800124</v>
      </c>
      <c r="K527" s="18">
        <f t="shared" si="64"/>
        <v>50</v>
      </c>
      <c r="L527" s="18">
        <f t="shared" si="65"/>
        <v>437.78675923600247</v>
      </c>
    </row>
    <row r="528" spans="9:12" ht="12.75">
      <c r="I528" s="18">
        <v>250.5</v>
      </c>
      <c r="J528" s="18">
        <f t="shared" si="63"/>
        <v>22090.31873835887</v>
      </c>
      <c r="K528" s="18">
        <f t="shared" si="64"/>
        <v>50</v>
      </c>
      <c r="L528" s="18">
        <f t="shared" si="65"/>
        <v>441.80637476717743</v>
      </c>
    </row>
    <row r="529" spans="9:12" ht="12.75">
      <c r="I529" s="18">
        <v>251</v>
      </c>
      <c r="J529" s="18">
        <f t="shared" si="63"/>
        <v>22293.154241952874</v>
      </c>
      <c r="K529" s="18">
        <f t="shared" si="64"/>
        <v>50</v>
      </c>
      <c r="L529" s="18">
        <f t="shared" si="65"/>
        <v>445.8630848390575</v>
      </c>
    </row>
    <row r="530" spans="9:12" ht="12.75">
      <c r="I530" s="18">
        <v>251.5</v>
      </c>
      <c r="J530" s="18">
        <f t="shared" si="63"/>
        <v>22497.861588278076</v>
      </c>
      <c r="K530" s="18">
        <f t="shared" si="64"/>
        <v>50</v>
      </c>
      <c r="L530" s="18">
        <f t="shared" si="65"/>
        <v>449.9572317655615</v>
      </c>
    </row>
    <row r="531" spans="9:12" ht="12.75">
      <c r="I531" s="18">
        <v>252</v>
      </c>
      <c r="J531" s="18">
        <f t="shared" si="63"/>
        <v>22704.458050980506</v>
      </c>
      <c r="K531" s="18">
        <f t="shared" si="64"/>
        <v>50</v>
      </c>
      <c r="L531" s="18">
        <f t="shared" si="65"/>
        <v>454.0891610196101</v>
      </c>
    </row>
    <row r="532" spans="9:12" ht="12.75">
      <c r="I532" s="18">
        <v>252.5</v>
      </c>
      <c r="J532" s="18">
        <f t="shared" si="63"/>
        <v>22912.961063113846</v>
      </c>
      <c r="K532" s="18">
        <f t="shared" si="64"/>
        <v>50</v>
      </c>
      <c r="L532" s="18">
        <f t="shared" si="65"/>
        <v>458.2592212622769</v>
      </c>
    </row>
    <row r="533" spans="9:12" ht="12.75">
      <c r="I533" s="18">
        <v>253</v>
      </c>
      <c r="J533" s="18">
        <f t="shared" si="63"/>
        <v>23123.38821861056</v>
      </c>
      <c r="K533" s="18">
        <f t="shared" si="64"/>
        <v>50</v>
      </c>
      <c r="L533" s="18">
        <f t="shared" si="65"/>
        <v>462.46776437221115</v>
      </c>
    </row>
    <row r="534" spans="9:12" ht="12.75">
      <c r="I534" s="18">
        <v>253.5</v>
      </c>
      <c r="J534" s="18">
        <f t="shared" si="63"/>
        <v>23335.7572737665</v>
      </c>
      <c r="K534" s="18">
        <f t="shared" si="64"/>
        <v>50</v>
      </c>
      <c r="L534" s="18">
        <f t="shared" si="65"/>
        <v>466.71514547533</v>
      </c>
    </row>
    <row r="535" spans="9:12" ht="12.75">
      <c r="I535" s="18">
        <v>254</v>
      </c>
      <c r="J535" s="18">
        <f t="shared" si="63"/>
        <v>23550.086148739134</v>
      </c>
      <c r="K535" s="18">
        <f t="shared" si="64"/>
        <v>50</v>
      </c>
      <c r="L535" s="18">
        <f t="shared" si="65"/>
        <v>471.0017229747827</v>
      </c>
    </row>
    <row r="536" spans="9:12" ht="12.75">
      <c r="I536" s="18">
        <v>254.5</v>
      </c>
      <c r="J536" s="18">
        <f t="shared" si="63"/>
        <v>23766.392929059763</v>
      </c>
      <c r="K536" s="18">
        <f t="shared" si="64"/>
        <v>50</v>
      </c>
      <c r="L536" s="18">
        <f t="shared" si="65"/>
        <v>475.32785858119524</v>
      </c>
    </row>
    <row r="537" spans="9:12" ht="12.75">
      <c r="I537" s="18">
        <v>255</v>
      </c>
      <c r="J537" s="18">
        <f t="shared" si="63"/>
        <v>23984.695867159542</v>
      </c>
      <c r="K537" s="18">
        <f t="shared" si="64"/>
        <v>50</v>
      </c>
      <c r="L537" s="18">
        <f t="shared" si="65"/>
        <v>479.69391734319083</v>
      </c>
    </row>
    <row r="538" spans="9:12" ht="12.75">
      <c r="I538" s="18">
        <v>255.5</v>
      </c>
      <c r="J538" s="18">
        <f t="shared" si="63"/>
        <v>24205.013383909838</v>
      </c>
      <c r="K538" s="18">
        <f t="shared" si="64"/>
        <v>50</v>
      </c>
      <c r="L538" s="18">
        <f t="shared" si="65"/>
        <v>484.10026767819676</v>
      </c>
    </row>
    <row r="539" spans="9:12" ht="12.75">
      <c r="I539" s="18">
        <v>256</v>
      </c>
      <c r="J539" s="18">
        <f aca="true" t="shared" si="66" ref="J539:J602">$I$18*POWER(COSH(I539/($I$7*100/(2*PI()*$I$4)))+$I$11*SINH(I539/($I$7*100/(2*PI()*$I$4))),2)</f>
        <v>24427.36407017637</v>
      </c>
      <c r="K539" s="18">
        <f t="shared" si="64"/>
        <v>50</v>
      </c>
      <c r="L539" s="18">
        <f t="shared" si="65"/>
        <v>488.5472814035274</v>
      </c>
    </row>
    <row r="540" spans="9:12" ht="12.75">
      <c r="I540" s="18">
        <v>256.5</v>
      </c>
      <c r="J540" s="18">
        <f t="shared" si="66"/>
        <v>24651.76668838811</v>
      </c>
      <c r="K540" s="18">
        <f aca="true" t="shared" si="67" ref="K540:K603">$I$6</f>
        <v>50</v>
      </c>
      <c r="L540" s="18">
        <f aca="true" t="shared" si="68" ref="L540:L603">J540/K540</f>
        <v>493.0353337677622</v>
      </c>
    </row>
    <row r="541" spans="9:12" ht="12.75">
      <c r="I541" s="18">
        <v>257</v>
      </c>
      <c r="J541" s="18">
        <f t="shared" si="66"/>
        <v>24878.240174120463</v>
      </c>
      <c r="K541" s="18">
        <f t="shared" si="67"/>
        <v>50</v>
      </c>
      <c r="L541" s="18">
        <f t="shared" si="68"/>
        <v>497.5648034824093</v>
      </c>
    </row>
    <row r="542" spans="9:12" ht="12.75">
      <c r="I542" s="18">
        <v>257.5</v>
      </c>
      <c r="J542" s="18">
        <f t="shared" si="66"/>
        <v>25106.803637693134</v>
      </c>
      <c r="K542" s="18">
        <f t="shared" si="67"/>
        <v>50</v>
      </c>
      <c r="L542" s="18">
        <f t="shared" si="68"/>
        <v>502.13607275386266</v>
      </c>
    </row>
    <row r="543" spans="9:12" ht="12.75">
      <c r="I543" s="18">
        <v>258</v>
      </c>
      <c r="J543" s="18">
        <f t="shared" si="66"/>
        <v>25337.47636578258</v>
      </c>
      <c r="K543" s="18">
        <f t="shared" si="67"/>
        <v>50</v>
      </c>
      <c r="L543" s="18">
        <f t="shared" si="68"/>
        <v>506.74952731565156</v>
      </c>
    </row>
    <row r="544" spans="9:12" ht="12.75">
      <c r="I544" s="18">
        <v>258.5</v>
      </c>
      <c r="J544" s="18">
        <f t="shared" si="66"/>
        <v>25570.277823049564</v>
      </c>
      <c r="K544" s="18">
        <f t="shared" si="67"/>
        <v>50</v>
      </c>
      <c r="L544" s="18">
        <f t="shared" si="68"/>
        <v>511.4055564609913</v>
      </c>
    </row>
    <row r="545" spans="9:12" ht="12.75">
      <c r="I545" s="18">
        <v>259</v>
      </c>
      <c r="J545" s="18">
        <f t="shared" si="66"/>
        <v>25805.227653781578</v>
      </c>
      <c r="K545" s="18">
        <f t="shared" si="67"/>
        <v>50</v>
      </c>
      <c r="L545" s="18">
        <f t="shared" si="68"/>
        <v>516.1045530756315</v>
      </c>
    </row>
    <row r="546" spans="9:12" ht="12.75">
      <c r="I546" s="18">
        <v>259.5</v>
      </c>
      <c r="J546" s="18">
        <f t="shared" si="66"/>
        <v>26042.345683550535</v>
      </c>
      <c r="K546" s="18">
        <f t="shared" si="67"/>
        <v>50</v>
      </c>
      <c r="L546" s="18">
        <f t="shared" si="68"/>
        <v>520.8469136710107</v>
      </c>
    </row>
    <row r="547" spans="9:12" ht="12.75">
      <c r="I547" s="18">
        <v>260</v>
      </c>
      <c r="J547" s="18">
        <f t="shared" si="66"/>
        <v>26281.651920885586</v>
      </c>
      <c r="K547" s="18">
        <f t="shared" si="67"/>
        <v>50</v>
      </c>
      <c r="L547" s="18">
        <f t="shared" si="68"/>
        <v>525.6330384177118</v>
      </c>
    </row>
    <row r="548" spans="9:12" ht="12.75">
      <c r="I548" s="18">
        <v>260.5</v>
      </c>
      <c r="J548" s="18">
        <f t="shared" si="66"/>
        <v>26523.166558961584</v>
      </c>
      <c r="K548" s="18">
        <f t="shared" si="67"/>
        <v>50</v>
      </c>
      <c r="L548" s="18">
        <f t="shared" si="68"/>
        <v>530.4633311792317</v>
      </c>
    </row>
    <row r="549" spans="9:12" ht="12.75">
      <c r="I549" s="18">
        <v>261</v>
      </c>
      <c r="J549" s="18">
        <f t="shared" si="66"/>
        <v>26766.909977302923</v>
      </c>
      <c r="K549" s="18">
        <f t="shared" si="67"/>
        <v>50</v>
      </c>
      <c r="L549" s="18">
        <f t="shared" si="68"/>
        <v>535.3381995460585</v>
      </c>
    </row>
    <row r="550" spans="9:12" ht="12.75">
      <c r="I550" s="18">
        <v>261.5</v>
      </c>
      <c r="J550" s="18">
        <f t="shared" si="66"/>
        <v>27012.90274350338</v>
      </c>
      <c r="K550" s="18">
        <f t="shared" si="67"/>
        <v>50</v>
      </c>
      <c r="L550" s="18">
        <f t="shared" si="68"/>
        <v>540.2580548700676</v>
      </c>
    </row>
    <row r="551" spans="9:12" ht="12.75">
      <c r="I551" s="18">
        <v>262</v>
      </c>
      <c r="J551" s="18">
        <f t="shared" si="66"/>
        <v>27261.16561496141</v>
      </c>
      <c r="K551" s="18">
        <f t="shared" si="67"/>
        <v>50</v>
      </c>
      <c r="L551" s="18">
        <f t="shared" si="68"/>
        <v>545.2233122992282</v>
      </c>
    </row>
    <row r="552" spans="9:12" ht="12.75">
      <c r="I552" s="18">
        <v>262.5</v>
      </c>
      <c r="J552" s="18">
        <f t="shared" si="66"/>
        <v>27511.71954063194</v>
      </c>
      <c r="K552" s="18">
        <f t="shared" si="67"/>
        <v>50</v>
      </c>
      <c r="L552" s="18">
        <f t="shared" si="68"/>
        <v>550.2343908126388</v>
      </c>
    </row>
    <row r="553" spans="9:12" ht="12.75">
      <c r="I553" s="18">
        <v>263</v>
      </c>
      <c r="J553" s="18">
        <f t="shared" si="66"/>
        <v>27764.585662793874</v>
      </c>
      <c r="K553" s="18">
        <f t="shared" si="67"/>
        <v>50</v>
      </c>
      <c r="L553" s="18">
        <f t="shared" si="68"/>
        <v>555.2917132558774</v>
      </c>
    </row>
    <row r="554" spans="9:12" ht="12.75">
      <c r="I554" s="18">
        <v>263.5</v>
      </c>
      <c r="J554" s="18">
        <f t="shared" si="66"/>
        <v>28019.785318834343</v>
      </c>
      <c r="K554" s="18">
        <f t="shared" si="67"/>
        <v>50</v>
      </c>
      <c r="L554" s="18">
        <f t="shared" si="68"/>
        <v>560.3957063766869</v>
      </c>
    </row>
    <row r="555" spans="9:12" ht="12.75">
      <c r="I555" s="18">
        <v>264</v>
      </c>
      <c r="J555" s="18">
        <f t="shared" si="66"/>
        <v>28277.340043049004</v>
      </c>
      <c r="K555" s="18">
        <f t="shared" si="67"/>
        <v>50</v>
      </c>
      <c r="L555" s="18">
        <f t="shared" si="68"/>
        <v>565.54680086098</v>
      </c>
    </row>
    <row r="556" spans="9:12" ht="12.75">
      <c r="I556" s="18">
        <v>264.5</v>
      </c>
      <c r="J556" s="18">
        <f t="shared" si="66"/>
        <v>28537.271568459237</v>
      </c>
      <c r="K556" s="18">
        <f t="shared" si="67"/>
        <v>50</v>
      </c>
      <c r="L556" s="18">
        <f t="shared" si="68"/>
        <v>570.7454313691848</v>
      </c>
    </row>
    <row r="557" spans="9:12" ht="12.75">
      <c r="I557" s="18">
        <v>265</v>
      </c>
      <c r="J557" s="18">
        <f t="shared" si="66"/>
        <v>28799.60182864602</v>
      </c>
      <c r="K557" s="18">
        <f t="shared" si="67"/>
        <v>50</v>
      </c>
      <c r="L557" s="18">
        <f t="shared" si="68"/>
        <v>575.9920365729204</v>
      </c>
    </row>
    <row r="558" spans="9:12" ht="12.75">
      <c r="I558" s="18">
        <v>265.5</v>
      </c>
      <c r="J558" s="18">
        <f t="shared" si="66"/>
        <v>29064.352959600776</v>
      </c>
      <c r="K558" s="18">
        <f t="shared" si="67"/>
        <v>50</v>
      </c>
      <c r="L558" s="18">
        <f t="shared" si="68"/>
        <v>581.2870591920155</v>
      </c>
    </row>
    <row r="559" spans="9:12" ht="12.75">
      <c r="I559" s="18">
        <v>266</v>
      </c>
      <c r="J559" s="18">
        <f t="shared" si="66"/>
        <v>29331.547301593146</v>
      </c>
      <c r="K559" s="18">
        <f t="shared" si="67"/>
        <v>50</v>
      </c>
      <c r="L559" s="18">
        <f t="shared" si="68"/>
        <v>586.6309460318629</v>
      </c>
    </row>
    <row r="560" spans="9:12" ht="12.75">
      <c r="I560" s="18">
        <v>266.5</v>
      </c>
      <c r="J560" s="18">
        <f t="shared" si="66"/>
        <v>29601.207401056214</v>
      </c>
      <c r="K560" s="18">
        <f t="shared" si="67"/>
        <v>50</v>
      </c>
      <c r="L560" s="18">
        <f t="shared" si="68"/>
        <v>592.0241480211242</v>
      </c>
    </row>
    <row r="561" spans="9:12" ht="12.75">
      <c r="I561" s="18">
        <v>267</v>
      </c>
      <c r="J561" s="18">
        <f t="shared" si="66"/>
        <v>29873.356012488915</v>
      </c>
      <c r="K561" s="18">
        <f t="shared" si="67"/>
        <v>50</v>
      </c>
      <c r="L561" s="18">
        <f t="shared" si="68"/>
        <v>597.4671202497783</v>
      </c>
    </row>
    <row r="562" spans="9:12" ht="12.75">
      <c r="I562" s="18">
        <v>267.5</v>
      </c>
      <c r="J562" s="18">
        <f t="shared" si="66"/>
        <v>30148.01610037631</v>
      </c>
      <c r="K562" s="18">
        <f t="shared" si="67"/>
        <v>50</v>
      </c>
      <c r="L562" s="18">
        <f t="shared" si="68"/>
        <v>602.9603220075262</v>
      </c>
    </row>
    <row r="563" spans="9:12" ht="12.75">
      <c r="I563" s="18">
        <v>268</v>
      </c>
      <c r="J563" s="18">
        <f t="shared" si="66"/>
        <v>30425.210841127107</v>
      </c>
      <c r="K563" s="18">
        <f t="shared" si="67"/>
        <v>50</v>
      </c>
      <c r="L563" s="18">
        <f t="shared" si="68"/>
        <v>608.5042168225422</v>
      </c>
    </row>
    <row r="564" spans="9:12" ht="12.75">
      <c r="I564" s="18">
        <v>268.5</v>
      </c>
      <c r="J564" s="18">
        <f t="shared" si="66"/>
        <v>30704.96362502952</v>
      </c>
      <c r="K564" s="18">
        <f t="shared" si="67"/>
        <v>50</v>
      </c>
      <c r="L564" s="18">
        <f t="shared" si="68"/>
        <v>614.0992725005904</v>
      </c>
    </row>
    <row r="565" spans="9:12" ht="12.75">
      <c r="I565" s="18">
        <v>269</v>
      </c>
      <c r="J565" s="18">
        <f t="shared" si="66"/>
        <v>30987.29805822492</v>
      </c>
      <c r="K565" s="18">
        <f t="shared" si="67"/>
        <v>50</v>
      </c>
      <c r="L565" s="18">
        <f t="shared" si="68"/>
        <v>619.7459611644983</v>
      </c>
    </row>
    <row r="566" spans="9:12" ht="12.75">
      <c r="I566" s="18">
        <v>269.5</v>
      </c>
      <c r="J566" s="18">
        <f t="shared" si="66"/>
        <v>31272.23796469988</v>
      </c>
      <c r="K566" s="18">
        <f t="shared" si="67"/>
        <v>50</v>
      </c>
      <c r="L566" s="18">
        <f t="shared" si="68"/>
        <v>625.4447592939977</v>
      </c>
    </row>
    <row r="567" spans="9:12" ht="12.75">
      <c r="I567" s="18">
        <v>270</v>
      </c>
      <c r="J567" s="18">
        <f t="shared" si="66"/>
        <v>31559.80738829634</v>
      </c>
      <c r="K567" s="18">
        <f t="shared" si="67"/>
        <v>50</v>
      </c>
      <c r="L567" s="18">
        <f t="shared" si="68"/>
        <v>631.1961477659268</v>
      </c>
    </row>
    <row r="568" spans="9:12" ht="12.75">
      <c r="I568" s="18">
        <v>270.5</v>
      </c>
      <c r="J568" s="18">
        <f t="shared" si="66"/>
        <v>31850.030594740547</v>
      </c>
      <c r="K568" s="18">
        <f t="shared" si="67"/>
        <v>50</v>
      </c>
      <c r="L568" s="18">
        <f t="shared" si="68"/>
        <v>637.000611894811</v>
      </c>
    </row>
    <row r="569" spans="9:12" ht="12.75">
      <c r="I569" s="18">
        <v>271</v>
      </c>
      <c r="J569" s="18">
        <f t="shared" si="66"/>
        <v>32142.932073690645</v>
      </c>
      <c r="K569" s="18">
        <f t="shared" si="67"/>
        <v>50</v>
      </c>
      <c r="L569" s="18">
        <f t="shared" si="68"/>
        <v>642.8586414738129</v>
      </c>
    </row>
    <row r="570" spans="9:12" ht="12.75">
      <c r="I570" s="18">
        <v>271.5</v>
      </c>
      <c r="J570" s="18">
        <f t="shared" si="66"/>
        <v>32438.536540803227</v>
      </c>
      <c r="K570" s="18">
        <f t="shared" si="67"/>
        <v>50</v>
      </c>
      <c r="L570" s="18">
        <f t="shared" si="68"/>
        <v>648.7707308160645</v>
      </c>
    </row>
    <row r="571" spans="9:12" ht="12.75">
      <c r="I571" s="18">
        <v>272</v>
      </c>
      <c r="J571" s="18">
        <f t="shared" si="66"/>
        <v>32736.868939818796</v>
      </c>
      <c r="K571" s="18">
        <f t="shared" si="67"/>
        <v>50</v>
      </c>
      <c r="L571" s="18">
        <f t="shared" si="68"/>
        <v>654.7373787963759</v>
      </c>
    </row>
    <row r="572" spans="9:12" ht="12.75">
      <c r="I572" s="18">
        <v>272.5</v>
      </c>
      <c r="J572" s="18">
        <f t="shared" si="66"/>
        <v>33037.9544446666</v>
      </c>
      <c r="K572" s="18">
        <f t="shared" si="67"/>
        <v>50</v>
      </c>
      <c r="L572" s="18">
        <f t="shared" si="68"/>
        <v>660.759088893332</v>
      </c>
    </row>
    <row r="573" spans="9:12" ht="12.75">
      <c r="I573" s="18">
        <v>273</v>
      </c>
      <c r="J573" s="18">
        <f t="shared" si="66"/>
        <v>33341.81846158889</v>
      </c>
      <c r="K573" s="18">
        <f t="shared" si="67"/>
        <v>50</v>
      </c>
      <c r="L573" s="18">
        <f t="shared" si="68"/>
        <v>666.8363692317778</v>
      </c>
    </row>
    <row r="574" spans="9:12" ht="12.75">
      <c r="I574" s="18">
        <v>273.5</v>
      </c>
      <c r="J574" s="18">
        <f t="shared" si="66"/>
        <v>33648.486631284795</v>
      </c>
      <c r="K574" s="18">
        <f t="shared" si="67"/>
        <v>50</v>
      </c>
      <c r="L574" s="18">
        <f t="shared" si="68"/>
        <v>672.9697326256959</v>
      </c>
    </row>
    <row r="575" spans="9:12" ht="12.75">
      <c r="I575" s="18">
        <v>274</v>
      </c>
      <c r="J575" s="18">
        <f t="shared" si="66"/>
        <v>33957.9848310738</v>
      </c>
      <c r="K575" s="18">
        <f t="shared" si="67"/>
        <v>50</v>
      </c>
      <c r="L575" s="18">
        <f t="shared" si="68"/>
        <v>679.1596966214761</v>
      </c>
    </row>
    <row r="576" spans="9:12" ht="12.75">
      <c r="I576" s="18">
        <v>274.5</v>
      </c>
      <c r="J576" s="18">
        <f t="shared" si="66"/>
        <v>34270.33917707946</v>
      </c>
      <c r="K576" s="18">
        <f t="shared" si="67"/>
        <v>50</v>
      </c>
      <c r="L576" s="18">
        <f t="shared" si="68"/>
        <v>685.4067835415892</v>
      </c>
    </row>
    <row r="577" spans="9:12" ht="12.75">
      <c r="I577" s="18">
        <v>275</v>
      </c>
      <c r="J577" s="18">
        <f t="shared" si="66"/>
        <v>34585.576026433046</v>
      </c>
      <c r="K577" s="18">
        <f t="shared" si="67"/>
        <v>50</v>
      </c>
      <c r="L577" s="18">
        <f t="shared" si="68"/>
        <v>691.7115205286609</v>
      </c>
    </row>
    <row r="578" spans="9:12" ht="12.75">
      <c r="I578" s="18">
        <v>275.5</v>
      </c>
      <c r="J578" s="18">
        <f t="shared" si="66"/>
        <v>34903.72197949776</v>
      </c>
      <c r="K578" s="18">
        <f t="shared" si="67"/>
        <v>50</v>
      </c>
      <c r="L578" s="18">
        <f t="shared" si="68"/>
        <v>698.0744395899551</v>
      </c>
    </row>
    <row r="579" spans="9:12" ht="12.75">
      <c r="I579" s="18">
        <v>276</v>
      </c>
      <c r="J579" s="18">
        <f t="shared" si="66"/>
        <v>35224.80388211312</v>
      </c>
      <c r="K579" s="18">
        <f t="shared" si="67"/>
        <v>50</v>
      </c>
      <c r="L579" s="18">
        <f t="shared" si="68"/>
        <v>704.4960776422624</v>
      </c>
    </row>
    <row r="580" spans="9:12" ht="12.75">
      <c r="I580" s="18">
        <v>276.5</v>
      </c>
      <c r="J580" s="18">
        <f t="shared" si="66"/>
        <v>35548.848827860405</v>
      </c>
      <c r="K580" s="18">
        <f t="shared" si="67"/>
        <v>50</v>
      </c>
      <c r="L580" s="18">
        <f t="shared" si="68"/>
        <v>710.9769765572081</v>
      </c>
    </row>
    <row r="581" spans="9:12" ht="12.75">
      <c r="I581" s="18">
        <v>277</v>
      </c>
      <c r="J581" s="18">
        <f t="shared" si="66"/>
        <v>35875.884160348876</v>
      </c>
      <c r="K581" s="18">
        <f t="shared" si="67"/>
        <v>50</v>
      </c>
      <c r="L581" s="18">
        <f t="shared" si="68"/>
        <v>717.5176832069775</v>
      </c>
    </row>
    <row r="582" spans="9:12" ht="12.75">
      <c r="I582" s="18">
        <v>277.5</v>
      </c>
      <c r="J582" s="18">
        <f t="shared" si="66"/>
        <v>36205.93747552306</v>
      </c>
      <c r="K582" s="18">
        <f t="shared" si="67"/>
        <v>50</v>
      </c>
      <c r="L582" s="18">
        <f t="shared" si="68"/>
        <v>724.1187495104612</v>
      </c>
    </row>
    <row r="583" spans="9:12" ht="12.75">
      <c r="I583" s="18">
        <v>278</v>
      </c>
      <c r="J583" s="18">
        <f t="shared" si="66"/>
        <v>36539.03662399132</v>
      </c>
      <c r="K583" s="18">
        <f t="shared" si="67"/>
        <v>50</v>
      </c>
      <c r="L583" s="18">
        <f t="shared" si="68"/>
        <v>730.7807324798264</v>
      </c>
    </row>
    <row r="584" spans="9:12" ht="12.75">
      <c r="I584" s="18">
        <v>278.5</v>
      </c>
      <c r="J584" s="18">
        <f t="shared" si="66"/>
        <v>36875.20971337602</v>
      </c>
      <c r="K584" s="18">
        <f t="shared" si="67"/>
        <v>50</v>
      </c>
      <c r="L584" s="18">
        <f t="shared" si="68"/>
        <v>737.5041942675203</v>
      </c>
    </row>
    <row r="585" spans="9:12" ht="12.75">
      <c r="I585" s="18">
        <v>279</v>
      </c>
      <c r="J585" s="18">
        <f t="shared" si="66"/>
        <v>37214.48511068516</v>
      </c>
      <c r="K585" s="18">
        <f t="shared" si="67"/>
        <v>50</v>
      </c>
      <c r="L585" s="18">
        <f t="shared" si="68"/>
        <v>744.2897022137031</v>
      </c>
    </row>
    <row r="586" spans="9:12" ht="12.75">
      <c r="I586" s="18">
        <v>279.5</v>
      </c>
      <c r="J586" s="18">
        <f t="shared" si="66"/>
        <v>37556.89144470632</v>
      </c>
      <c r="K586" s="18">
        <f t="shared" si="67"/>
        <v>50</v>
      </c>
      <c r="L586" s="18">
        <f t="shared" si="68"/>
        <v>751.1378288941264</v>
      </c>
    </row>
    <row r="587" spans="9:12" ht="12.75">
      <c r="I587" s="18">
        <v>280</v>
      </c>
      <c r="J587" s="18">
        <f t="shared" si="66"/>
        <v>37902.45760842215</v>
      </c>
      <c r="K587" s="18">
        <f t="shared" si="67"/>
        <v>50</v>
      </c>
      <c r="L587" s="18">
        <f t="shared" si="68"/>
        <v>758.049152168443</v>
      </c>
    </row>
    <row r="588" spans="9:12" ht="12.75">
      <c r="I588" s="18">
        <v>280.5</v>
      </c>
      <c r="J588" s="18">
        <f t="shared" si="66"/>
        <v>38251.21276144853</v>
      </c>
      <c r="K588" s="18">
        <f t="shared" si="67"/>
        <v>50</v>
      </c>
      <c r="L588" s="18">
        <f t="shared" si="68"/>
        <v>765.0242552289706</v>
      </c>
    </row>
    <row r="589" spans="9:12" ht="12.75">
      <c r="I589" s="18">
        <v>281</v>
      </c>
      <c r="J589" s="18">
        <f t="shared" si="66"/>
        <v>38603.18633249509</v>
      </c>
      <c r="K589" s="18">
        <f t="shared" si="67"/>
        <v>50</v>
      </c>
      <c r="L589" s="18">
        <f t="shared" si="68"/>
        <v>772.0637266499018</v>
      </c>
    </row>
    <row r="590" spans="9:12" ht="12.75">
      <c r="I590" s="18">
        <v>281.5</v>
      </c>
      <c r="J590" s="18">
        <f t="shared" si="66"/>
        <v>38958.40802184858</v>
      </c>
      <c r="K590" s="18">
        <f t="shared" si="67"/>
        <v>50</v>
      </c>
      <c r="L590" s="18">
        <f t="shared" si="68"/>
        <v>779.1681604369717</v>
      </c>
    </row>
    <row r="591" spans="9:12" ht="12.75">
      <c r="I591" s="18">
        <v>282</v>
      </c>
      <c r="J591" s="18">
        <f t="shared" si="66"/>
        <v>39316.90780387891</v>
      </c>
      <c r="K591" s="18">
        <f t="shared" si="67"/>
        <v>50</v>
      </c>
      <c r="L591" s="18">
        <f t="shared" si="68"/>
        <v>786.3381560775782</v>
      </c>
    </row>
    <row r="592" spans="9:12" ht="12.75">
      <c r="I592" s="18">
        <v>282.5</v>
      </c>
      <c r="J592" s="18">
        <f t="shared" si="66"/>
        <v>39678.71592956845</v>
      </c>
      <c r="K592" s="18">
        <f t="shared" si="67"/>
        <v>50</v>
      </c>
      <c r="L592" s="18">
        <f t="shared" si="68"/>
        <v>793.574318591369</v>
      </c>
    </row>
    <row r="593" spans="9:12" ht="12.75">
      <c r="I593" s="18">
        <v>283</v>
      </c>
      <c r="J593" s="18">
        <f t="shared" si="66"/>
        <v>40043.86292906475</v>
      </c>
      <c r="K593" s="18">
        <f t="shared" si="67"/>
        <v>50</v>
      </c>
      <c r="L593" s="18">
        <f t="shared" si="68"/>
        <v>800.877258581295</v>
      </c>
    </row>
    <row r="594" spans="9:12" ht="12.75">
      <c r="I594" s="18">
        <v>283.5</v>
      </c>
      <c r="J594" s="18">
        <f t="shared" si="66"/>
        <v>40412.37961425678</v>
      </c>
      <c r="K594" s="18">
        <f t="shared" si="67"/>
        <v>50</v>
      </c>
      <c r="L594" s="18">
        <f t="shared" si="68"/>
        <v>808.2475922851356</v>
      </c>
    </row>
    <row r="595" spans="9:12" ht="12.75">
      <c r="I595" s="18">
        <v>284</v>
      </c>
      <c r="J595" s="18">
        <f t="shared" si="66"/>
        <v>40784.297081374774</v>
      </c>
      <c r="K595" s="18">
        <f t="shared" si="67"/>
        <v>50</v>
      </c>
      <c r="L595" s="18">
        <f t="shared" si="68"/>
        <v>815.6859416274955</v>
      </c>
    </row>
    <row r="596" spans="9:12" ht="12.75">
      <c r="I596" s="18">
        <v>284.5</v>
      </c>
      <c r="J596" s="18">
        <f t="shared" si="66"/>
        <v>41159.646713614224</v>
      </c>
      <c r="K596" s="18">
        <f t="shared" si="67"/>
        <v>50</v>
      </c>
      <c r="L596" s="18">
        <f t="shared" si="68"/>
        <v>823.1929342722844</v>
      </c>
    </row>
    <row r="597" spans="9:12" ht="12.75">
      <c r="I597" s="18">
        <v>285</v>
      </c>
      <c r="J597" s="18">
        <f t="shared" si="66"/>
        <v>41538.46018378411</v>
      </c>
      <c r="K597" s="18">
        <f t="shared" si="67"/>
        <v>50</v>
      </c>
      <c r="L597" s="18">
        <f t="shared" si="68"/>
        <v>830.7692036756822</v>
      </c>
    </row>
    <row r="598" spans="9:12" ht="12.75">
      <c r="I598" s="18">
        <v>285.5</v>
      </c>
      <c r="J598" s="18">
        <f t="shared" si="66"/>
        <v>41920.76945697961</v>
      </c>
      <c r="K598" s="18">
        <f t="shared" si="67"/>
        <v>50</v>
      </c>
      <c r="L598" s="18">
        <f t="shared" si="68"/>
        <v>838.4153891395922</v>
      </c>
    </row>
    <row r="599" spans="9:12" ht="12.75">
      <c r="I599" s="18">
        <v>286</v>
      </c>
      <c r="J599" s="18">
        <f t="shared" si="66"/>
        <v>42306.60679327912</v>
      </c>
      <c r="K599" s="18">
        <f t="shared" si="67"/>
        <v>50</v>
      </c>
      <c r="L599" s="18">
        <f t="shared" si="68"/>
        <v>846.1321358655824</v>
      </c>
    </row>
    <row r="600" spans="9:12" ht="12.75">
      <c r="I600" s="18">
        <v>286.5</v>
      </c>
      <c r="J600" s="18">
        <f t="shared" si="66"/>
        <v>42696.004750466716</v>
      </c>
      <c r="K600" s="18">
        <f t="shared" si="67"/>
        <v>50</v>
      </c>
      <c r="L600" s="18">
        <f t="shared" si="68"/>
        <v>853.9200950093343</v>
      </c>
    </row>
    <row r="601" spans="9:12" ht="12.75">
      <c r="I601" s="18">
        <v>287</v>
      </c>
      <c r="J601" s="18">
        <f t="shared" si="66"/>
        <v>43088.99618677918</v>
      </c>
      <c r="K601" s="18">
        <f t="shared" si="67"/>
        <v>50</v>
      </c>
      <c r="L601" s="18">
        <f t="shared" si="68"/>
        <v>861.7799237355836</v>
      </c>
    </row>
    <row r="602" spans="9:12" ht="12.75">
      <c r="I602" s="18">
        <v>287.5</v>
      </c>
      <c r="J602" s="18">
        <f t="shared" si="66"/>
        <v>43485.61426367896</v>
      </c>
      <c r="K602" s="18">
        <f t="shared" si="67"/>
        <v>50</v>
      </c>
      <c r="L602" s="18">
        <f t="shared" si="68"/>
        <v>869.7122852735791</v>
      </c>
    </row>
    <row r="603" spans="9:12" ht="12.75">
      <c r="I603" s="18">
        <v>288</v>
      </c>
      <c r="J603" s="18">
        <f aca="true" t="shared" si="69" ref="J603:J666">$I$18*POWER(COSH(I603/($I$7*100/(2*PI()*$I$4)))+$I$11*SINH(I603/($I$7*100/(2*PI()*$I$4))),2)</f>
        <v>43885.892448652114</v>
      </c>
      <c r="K603" s="18">
        <f t="shared" si="67"/>
        <v>50</v>
      </c>
      <c r="L603" s="18">
        <f t="shared" si="68"/>
        <v>877.7178489730422</v>
      </c>
    </row>
    <row r="604" spans="9:12" ht="12.75">
      <c r="I604" s="18">
        <v>288.5</v>
      </c>
      <c r="J604" s="18">
        <f t="shared" si="69"/>
        <v>44289.864518032526</v>
      </c>
      <c r="K604" s="18">
        <f aca="true" t="shared" si="70" ref="K604:K667">$I$6</f>
        <v>50</v>
      </c>
      <c r="L604" s="18">
        <f aca="true" t="shared" si="71" ref="L604:L667">J604/K604</f>
        <v>885.7972903606505</v>
      </c>
    </row>
    <row r="605" spans="9:12" ht="12.75">
      <c r="I605" s="18">
        <v>289</v>
      </c>
      <c r="J605" s="18">
        <f t="shared" si="69"/>
        <v>44697.56455985192</v>
      </c>
      <c r="K605" s="18">
        <f t="shared" si="70"/>
        <v>50</v>
      </c>
      <c r="L605" s="18">
        <f t="shared" si="71"/>
        <v>893.9512911970384</v>
      </c>
    </row>
    <row r="606" spans="9:12" ht="12.75">
      <c r="I606" s="18">
        <v>289.5</v>
      </c>
      <c r="J606" s="18">
        <f t="shared" si="69"/>
        <v>45109.02697671653</v>
      </c>
      <c r="K606" s="18">
        <f t="shared" si="70"/>
        <v>50</v>
      </c>
      <c r="L606" s="18">
        <f t="shared" si="71"/>
        <v>902.1805395343306</v>
      </c>
    </row>
    <row r="607" spans="9:12" ht="12.75">
      <c r="I607" s="18">
        <v>290</v>
      </c>
      <c r="J607" s="18">
        <f t="shared" si="69"/>
        <v>45524.286488709695</v>
      </c>
      <c r="K607" s="18">
        <f t="shared" si="70"/>
        <v>50</v>
      </c>
      <c r="L607" s="18">
        <f t="shared" si="71"/>
        <v>910.4857297741939</v>
      </c>
    </row>
    <row r="608" spans="9:12" ht="12.75">
      <c r="I608" s="18">
        <v>290.5</v>
      </c>
      <c r="J608" s="18">
        <f t="shared" si="69"/>
        <v>45943.37813632191</v>
      </c>
      <c r="K608" s="18">
        <f t="shared" si="70"/>
        <v>50</v>
      </c>
      <c r="L608" s="18">
        <f t="shared" si="71"/>
        <v>918.8675627264382</v>
      </c>
    </row>
    <row r="609" spans="9:12" ht="12.75">
      <c r="I609" s="18">
        <v>291</v>
      </c>
      <c r="J609" s="18">
        <f t="shared" si="69"/>
        <v>46366.337283407396</v>
      </c>
      <c r="K609" s="18">
        <f t="shared" si="70"/>
        <v>50</v>
      </c>
      <c r="L609" s="18">
        <f t="shared" si="71"/>
        <v>927.326745668148</v>
      </c>
    </row>
    <row r="610" spans="9:12" ht="12.75">
      <c r="I610" s="18">
        <v>291.5</v>
      </c>
      <c r="J610" s="18">
        <f t="shared" si="69"/>
        <v>46793.199620168496</v>
      </c>
      <c r="K610" s="18">
        <f t="shared" si="70"/>
        <v>50</v>
      </c>
      <c r="L610" s="18">
        <f t="shared" si="71"/>
        <v>935.8639924033699</v>
      </c>
    </row>
    <row r="611" spans="9:12" ht="12.75">
      <c r="I611" s="18">
        <v>292</v>
      </c>
      <c r="J611" s="18">
        <f t="shared" si="69"/>
        <v>47224.001166166956</v>
      </c>
      <c r="K611" s="18">
        <f t="shared" si="70"/>
        <v>50</v>
      </c>
      <c r="L611" s="18">
        <f t="shared" si="71"/>
        <v>944.4800233233391</v>
      </c>
    </row>
    <row r="612" spans="9:12" ht="12.75">
      <c r="I612" s="18">
        <v>292.5</v>
      </c>
      <c r="J612" s="18">
        <f t="shared" si="69"/>
        <v>47658.77827336346</v>
      </c>
      <c r="K612" s="18">
        <f t="shared" si="70"/>
        <v>50</v>
      </c>
      <c r="L612" s="18">
        <f t="shared" si="71"/>
        <v>953.1755654672692</v>
      </c>
    </row>
    <row r="613" spans="9:12" ht="12.75">
      <c r="I613" s="18">
        <v>293</v>
      </c>
      <c r="J613" s="18">
        <f t="shared" si="69"/>
        <v>48097.56762918507</v>
      </c>
      <c r="K613" s="18">
        <f t="shared" si="70"/>
        <v>50</v>
      </c>
      <c r="L613" s="18">
        <f t="shared" si="71"/>
        <v>961.9513525837014</v>
      </c>
    </row>
    <row r="614" spans="9:12" ht="12.75">
      <c r="I614" s="18">
        <v>293.5</v>
      </c>
      <c r="J614" s="18">
        <f t="shared" si="69"/>
        <v>48540.406259621166</v>
      </c>
      <c r="K614" s="18">
        <f t="shared" si="70"/>
        <v>50</v>
      </c>
      <c r="L614" s="18">
        <f t="shared" si="71"/>
        <v>970.8081251924233</v>
      </c>
    </row>
    <row r="615" spans="9:12" ht="12.75">
      <c r="I615" s="18">
        <v>294</v>
      </c>
      <c r="J615" s="18">
        <f t="shared" si="69"/>
        <v>48987.33153234746</v>
      </c>
      <c r="K615" s="18">
        <f t="shared" si="70"/>
        <v>50</v>
      </c>
      <c r="L615" s="18">
        <f t="shared" si="71"/>
        <v>979.7466306469491</v>
      </c>
    </row>
    <row r="616" spans="9:12" ht="12.75">
      <c r="I616" s="18">
        <v>294.5</v>
      </c>
      <c r="J616" s="18">
        <f t="shared" si="69"/>
        <v>49438.38115987941</v>
      </c>
      <c r="K616" s="18">
        <f t="shared" si="70"/>
        <v>50</v>
      </c>
      <c r="L616" s="18">
        <f t="shared" si="71"/>
        <v>988.7676231975883</v>
      </c>
    </row>
    <row r="617" spans="9:12" ht="12.75">
      <c r="I617" s="18">
        <v>295</v>
      </c>
      <c r="J617" s="18">
        <f t="shared" si="69"/>
        <v>49893.59320275434</v>
      </c>
      <c r="K617" s="18">
        <f t="shared" si="70"/>
        <v>50</v>
      </c>
      <c r="L617" s="18">
        <f t="shared" si="71"/>
        <v>997.8718640550868</v>
      </c>
    </row>
    <row r="618" spans="9:12" ht="12.75">
      <c r="I618" s="18">
        <v>295.5</v>
      </c>
      <c r="J618" s="18">
        <f t="shared" si="69"/>
        <v>50353.00607274326</v>
      </c>
      <c r="K618" s="18">
        <f t="shared" si="70"/>
        <v>50</v>
      </c>
      <c r="L618" s="18">
        <f t="shared" si="71"/>
        <v>1007.0601214548651</v>
      </c>
    </row>
    <row r="619" spans="9:12" ht="12.75">
      <c r="I619" s="18">
        <v>296</v>
      </c>
      <c r="J619" s="18">
        <f t="shared" si="69"/>
        <v>50816.658536091854</v>
      </c>
      <c r="K619" s="18">
        <f t="shared" si="70"/>
        <v>50</v>
      </c>
      <c r="L619" s="18">
        <f t="shared" si="71"/>
        <v>1016.3331707218371</v>
      </c>
    </row>
    <row r="620" spans="9:12" ht="12.75">
      <c r="I620" s="18">
        <v>296.5</v>
      </c>
      <c r="J620" s="18">
        <f t="shared" si="69"/>
        <v>51284.58971679187</v>
      </c>
      <c r="K620" s="18">
        <f t="shared" si="70"/>
        <v>50</v>
      </c>
      <c r="L620" s="18">
        <f t="shared" si="71"/>
        <v>1025.6917943358374</v>
      </c>
    </row>
    <row r="621" spans="9:12" ht="12.75">
      <c r="I621" s="18">
        <v>297</v>
      </c>
      <c r="J621" s="18">
        <f t="shared" si="69"/>
        <v>51756.83909988241</v>
      </c>
      <c r="K621" s="18">
        <f t="shared" si="70"/>
        <v>50</v>
      </c>
      <c r="L621" s="18">
        <f t="shared" si="71"/>
        <v>1035.1367819976483</v>
      </c>
    </row>
    <row r="622" spans="9:12" ht="12.75">
      <c r="I622" s="18">
        <v>297.5</v>
      </c>
      <c r="J622" s="18">
        <f t="shared" si="69"/>
        <v>52233.446534781855</v>
      </c>
      <c r="K622" s="18">
        <f t="shared" si="70"/>
        <v>50</v>
      </c>
      <c r="L622" s="18">
        <f t="shared" si="71"/>
        <v>1044.668930695637</v>
      </c>
    </row>
    <row r="623" spans="9:12" ht="12.75">
      <c r="I623" s="18">
        <v>298</v>
      </c>
      <c r="J623" s="18">
        <f t="shared" si="69"/>
        <v>52714.452238650265</v>
      </c>
      <c r="K623" s="18">
        <f t="shared" si="70"/>
        <v>50</v>
      </c>
      <c r="L623" s="18">
        <f t="shared" si="71"/>
        <v>1054.2890447730053</v>
      </c>
    </row>
    <row r="624" spans="9:12" ht="12.75">
      <c r="I624" s="18">
        <v>298.5</v>
      </c>
      <c r="J624" s="18">
        <f t="shared" si="69"/>
        <v>53199.896799783164</v>
      </c>
      <c r="K624" s="18">
        <f t="shared" si="70"/>
        <v>50</v>
      </c>
      <c r="L624" s="18">
        <f t="shared" si="71"/>
        <v>1063.9979359956633</v>
      </c>
    </row>
    <row r="625" spans="9:12" ht="12.75">
      <c r="I625" s="18">
        <v>299</v>
      </c>
      <c r="J625" s="18">
        <f t="shared" si="69"/>
        <v>53689.821181036285</v>
      </c>
      <c r="K625" s="18">
        <f t="shared" si="70"/>
        <v>50</v>
      </c>
      <c r="L625" s="18">
        <f t="shared" si="71"/>
        <v>1073.7964236207256</v>
      </c>
    </row>
    <row r="626" spans="9:12" ht="12.75">
      <c r="I626" s="18">
        <v>299.5</v>
      </c>
      <c r="J626" s="18">
        <f t="shared" si="69"/>
        <v>54184.26672328242</v>
      </c>
      <c r="K626" s="18">
        <f t="shared" si="70"/>
        <v>50</v>
      </c>
      <c r="L626" s="18">
        <f t="shared" si="71"/>
        <v>1083.6853344656483</v>
      </c>
    </row>
    <row r="627" spans="9:12" ht="12.75">
      <c r="I627" s="18">
        <v>300</v>
      </c>
      <c r="J627" s="18">
        <f t="shared" si="69"/>
        <v>54683.27514889943</v>
      </c>
      <c r="K627" s="18">
        <f t="shared" si="70"/>
        <v>50</v>
      </c>
      <c r="L627" s="18">
        <f t="shared" si="71"/>
        <v>1093.6655029779886</v>
      </c>
    </row>
    <row r="628" spans="9:12" ht="12.75">
      <c r="I628" s="18">
        <v>300.5</v>
      </c>
      <c r="J628" s="18">
        <f t="shared" si="69"/>
        <v>55186.88856529124</v>
      </c>
      <c r="K628" s="18">
        <f t="shared" si="70"/>
        <v>50</v>
      </c>
      <c r="L628" s="18">
        <f t="shared" si="71"/>
        <v>1103.737771305825</v>
      </c>
    </row>
    <row r="629" spans="9:12" ht="12.75">
      <c r="I629" s="18">
        <v>301</v>
      </c>
      <c r="J629" s="18">
        <f t="shared" si="69"/>
        <v>55695.14946844064</v>
      </c>
      <c r="K629" s="18">
        <f t="shared" si="70"/>
        <v>50</v>
      </c>
      <c r="L629" s="18">
        <f t="shared" si="71"/>
        <v>1113.9029893688128</v>
      </c>
    </row>
    <row r="630" spans="9:12" ht="12.75">
      <c r="I630" s="18">
        <v>301.5</v>
      </c>
      <c r="J630" s="18">
        <f t="shared" si="69"/>
        <v>56208.1007464956</v>
      </c>
      <c r="K630" s="18">
        <f t="shared" si="70"/>
        <v>50</v>
      </c>
      <c r="L630" s="18">
        <f t="shared" si="71"/>
        <v>1124.162014929912</v>
      </c>
    </row>
    <row r="631" spans="9:12" ht="12.75">
      <c r="I631" s="18">
        <v>302</v>
      </c>
      <c r="J631" s="18">
        <f t="shared" si="69"/>
        <v>56725.78568338768</v>
      </c>
      <c r="K631" s="18">
        <f t="shared" si="70"/>
        <v>50</v>
      </c>
      <c r="L631" s="18">
        <f t="shared" si="71"/>
        <v>1134.5157136677535</v>
      </c>
    </row>
    <row r="632" spans="9:12" ht="12.75">
      <c r="I632" s="18">
        <v>302.5</v>
      </c>
      <c r="J632" s="18">
        <f t="shared" si="69"/>
        <v>57248.24796248505</v>
      </c>
      <c r="K632" s="18">
        <f t="shared" si="70"/>
        <v>50</v>
      </c>
      <c r="L632" s="18">
        <f t="shared" si="71"/>
        <v>1144.964959249701</v>
      </c>
    </row>
    <row r="633" spans="9:12" ht="12.75">
      <c r="I633" s="18">
        <v>303</v>
      </c>
      <c r="J633" s="18">
        <f t="shared" si="69"/>
        <v>57775.531670278026</v>
      </c>
      <c r="K633" s="18">
        <f t="shared" si="70"/>
        <v>50</v>
      </c>
      <c r="L633" s="18">
        <f t="shared" si="71"/>
        <v>1155.5106334055606</v>
      </c>
    </row>
    <row r="634" spans="9:12" ht="12.75">
      <c r="I634" s="18">
        <v>303.5</v>
      </c>
      <c r="J634" s="18">
        <f t="shared" si="69"/>
        <v>58307.68130009973</v>
      </c>
      <c r="K634" s="18">
        <f t="shared" si="70"/>
        <v>50</v>
      </c>
      <c r="L634" s="18">
        <f t="shared" si="71"/>
        <v>1166.1536260019946</v>
      </c>
    </row>
    <row r="635" spans="9:12" ht="12.75">
      <c r="I635" s="18">
        <v>304</v>
      </c>
      <c r="J635" s="18">
        <f t="shared" si="69"/>
        <v>58844.74175587999</v>
      </c>
      <c r="K635" s="18">
        <f t="shared" si="70"/>
        <v>50</v>
      </c>
      <c r="L635" s="18">
        <f t="shared" si="71"/>
        <v>1176.8948351175998</v>
      </c>
    </row>
    <row r="636" spans="9:12" ht="12.75">
      <c r="I636" s="18">
        <v>304.5</v>
      </c>
      <c r="J636" s="18">
        <f t="shared" si="69"/>
        <v>59386.75835593481</v>
      </c>
      <c r="K636" s="18">
        <f t="shared" si="70"/>
        <v>50</v>
      </c>
      <c r="L636" s="18">
        <f t="shared" si="71"/>
        <v>1187.7351671186962</v>
      </c>
    </row>
    <row r="637" spans="9:12" ht="12.75">
      <c r="I637" s="18">
        <v>305</v>
      </c>
      <c r="J637" s="18">
        <f t="shared" si="69"/>
        <v>59933.77683679027</v>
      </c>
      <c r="K637" s="18">
        <f t="shared" si="70"/>
        <v>50</v>
      </c>
      <c r="L637" s="18">
        <f t="shared" si="71"/>
        <v>1198.6755367358053</v>
      </c>
    </row>
    <row r="638" spans="9:12" ht="12.75">
      <c r="I638" s="18">
        <v>305.5</v>
      </c>
      <c r="J638" s="18">
        <f t="shared" si="69"/>
        <v>60485.843357041966</v>
      </c>
      <c r="K638" s="18">
        <f t="shared" si="70"/>
        <v>50</v>
      </c>
      <c r="L638" s="18">
        <f t="shared" si="71"/>
        <v>1209.7168671408392</v>
      </c>
    </row>
    <row r="639" spans="9:12" ht="12.75">
      <c r="I639" s="18">
        <v>306</v>
      </c>
      <c r="J639" s="18">
        <f t="shared" si="69"/>
        <v>61043.00450124984</v>
      </c>
      <c r="K639" s="18">
        <f t="shared" si="70"/>
        <v>50</v>
      </c>
      <c r="L639" s="18">
        <f t="shared" si="71"/>
        <v>1220.8600900249967</v>
      </c>
    </row>
    <row r="640" spans="9:12" ht="12.75">
      <c r="I640" s="18">
        <v>306.5</v>
      </c>
      <c r="J640" s="18">
        <f t="shared" si="69"/>
        <v>61605.30728386917</v>
      </c>
      <c r="K640" s="18">
        <f t="shared" si="70"/>
        <v>50</v>
      </c>
      <c r="L640" s="18">
        <f t="shared" si="71"/>
        <v>1232.1061456773834</v>
      </c>
    </row>
    <row r="641" spans="9:12" ht="12.75">
      <c r="I641" s="18">
        <v>307</v>
      </c>
      <c r="J641" s="18">
        <f t="shared" si="69"/>
        <v>62172.79915321775</v>
      </c>
      <c r="K641" s="18">
        <f t="shared" si="70"/>
        <v>50</v>
      </c>
      <c r="L641" s="18">
        <f t="shared" si="71"/>
        <v>1243.455983064355</v>
      </c>
    </row>
    <row r="642" spans="9:12" ht="12.75">
      <c r="I642" s="18">
        <v>307.5</v>
      </c>
      <c r="J642" s="18">
        <f t="shared" si="69"/>
        <v>62745.5279954797</v>
      </c>
      <c r="K642" s="18">
        <f t="shared" si="70"/>
        <v>50</v>
      </c>
      <c r="L642" s="18">
        <f t="shared" si="71"/>
        <v>1254.910559909594</v>
      </c>
    </row>
    <row r="643" spans="9:12" ht="12.75">
      <c r="I643" s="18">
        <v>308</v>
      </c>
      <c r="J643" s="18">
        <f t="shared" si="69"/>
        <v>63323.542138746125</v>
      </c>
      <c r="K643" s="18">
        <f t="shared" si="70"/>
        <v>50</v>
      </c>
      <c r="L643" s="18">
        <f t="shared" si="71"/>
        <v>1266.4708427749224</v>
      </c>
    </row>
    <row r="644" spans="9:12" ht="12.75">
      <c r="I644" s="18">
        <v>308.5</v>
      </c>
      <c r="J644" s="18">
        <f t="shared" si="69"/>
        <v>63906.89035709324</v>
      </c>
      <c r="K644" s="18">
        <f t="shared" si="70"/>
        <v>50</v>
      </c>
      <c r="L644" s="18">
        <f t="shared" si="71"/>
        <v>1278.1378071418649</v>
      </c>
    </row>
    <row r="645" spans="9:12" ht="12.75">
      <c r="I645" s="18">
        <v>309</v>
      </c>
      <c r="J645" s="18">
        <f t="shared" si="69"/>
        <v>64495.621874697856</v>
      </c>
      <c r="K645" s="18">
        <f t="shared" si="70"/>
        <v>50</v>
      </c>
      <c r="L645" s="18">
        <f t="shared" si="71"/>
        <v>1289.9124374939572</v>
      </c>
    </row>
    <row r="646" spans="9:12" ht="12.75">
      <c r="I646" s="18">
        <v>309.5</v>
      </c>
      <c r="J646" s="18">
        <f t="shared" si="69"/>
        <v>65089.78636999141</v>
      </c>
      <c r="K646" s="18">
        <f t="shared" si="70"/>
        <v>50</v>
      </c>
      <c r="L646" s="18">
        <f t="shared" si="71"/>
        <v>1301.7957273998281</v>
      </c>
    </row>
    <row r="647" spans="9:12" ht="12.75">
      <c r="I647" s="18">
        <v>310</v>
      </c>
      <c r="J647" s="18">
        <f t="shared" si="69"/>
        <v>65689.4339798514</v>
      </c>
      <c r="K647" s="18">
        <f t="shared" si="70"/>
        <v>50</v>
      </c>
      <c r="L647" s="18">
        <f t="shared" si="71"/>
        <v>1313.788679597028</v>
      </c>
    </row>
    <row r="648" spans="9:12" ht="12.75">
      <c r="I648" s="18">
        <v>310.5</v>
      </c>
      <c r="J648" s="18">
        <f t="shared" si="69"/>
        <v>66294.61530383251</v>
      </c>
      <c r="K648" s="18">
        <f t="shared" si="70"/>
        <v>50</v>
      </c>
      <c r="L648" s="18">
        <f t="shared" si="71"/>
        <v>1325.8923060766504</v>
      </c>
    </row>
    <row r="649" spans="9:12" ht="12.75">
      <c r="I649" s="18">
        <v>311</v>
      </c>
      <c r="J649" s="18">
        <f t="shared" si="69"/>
        <v>66905.3814084359</v>
      </c>
      <c r="K649" s="18">
        <f t="shared" si="70"/>
        <v>50</v>
      </c>
      <c r="L649" s="18">
        <f t="shared" si="71"/>
        <v>1338.107628168718</v>
      </c>
    </row>
    <row r="650" spans="9:12" ht="12.75">
      <c r="I650" s="18">
        <v>311.5</v>
      </c>
      <c r="J650" s="18">
        <f t="shared" si="69"/>
        <v>67521.7838314189</v>
      </c>
      <c r="K650" s="18">
        <f t="shared" si="70"/>
        <v>50</v>
      </c>
      <c r="L650" s="18">
        <f t="shared" si="71"/>
        <v>1350.435676628378</v>
      </c>
    </row>
    <row r="651" spans="9:12" ht="12.75">
      <c r="I651" s="18">
        <v>312</v>
      </c>
      <c r="J651" s="18">
        <f t="shared" si="69"/>
        <v>68143.87458614311</v>
      </c>
      <c r="K651" s="18">
        <f t="shared" si="70"/>
        <v>50</v>
      </c>
      <c r="L651" s="18">
        <f t="shared" si="71"/>
        <v>1362.8774917228623</v>
      </c>
    </row>
    <row r="652" spans="9:12" ht="12.75">
      <c r="I652" s="18">
        <v>312.5</v>
      </c>
      <c r="J652" s="18">
        <f t="shared" si="69"/>
        <v>68771.70616596405</v>
      </c>
      <c r="K652" s="18">
        <f t="shared" si="70"/>
        <v>50</v>
      </c>
      <c r="L652" s="18">
        <f t="shared" si="71"/>
        <v>1375.4341233192808</v>
      </c>
    </row>
    <row r="653" spans="9:12" ht="12.75">
      <c r="I653" s="18">
        <v>313</v>
      </c>
      <c r="J653" s="18">
        <f t="shared" si="69"/>
        <v>69405.33154866021</v>
      </c>
      <c r="K653" s="18">
        <f t="shared" si="70"/>
        <v>50</v>
      </c>
      <c r="L653" s="18">
        <f t="shared" si="71"/>
        <v>1388.1066309732041</v>
      </c>
    </row>
    <row r="654" spans="9:12" ht="12.75">
      <c r="I654" s="18">
        <v>313.5</v>
      </c>
      <c r="J654" s="18">
        <f t="shared" si="69"/>
        <v>70044.80420090382</v>
      </c>
      <c r="K654" s="18">
        <f t="shared" si="70"/>
        <v>50</v>
      </c>
      <c r="L654" s="18">
        <f t="shared" si="71"/>
        <v>1400.8960840180764</v>
      </c>
    </row>
    <row r="655" spans="9:12" ht="12.75">
      <c r="I655" s="18">
        <v>314</v>
      </c>
      <c r="J655" s="18">
        <f t="shared" si="69"/>
        <v>70690.17808277221</v>
      </c>
      <c r="K655" s="18">
        <f t="shared" si="70"/>
        <v>50</v>
      </c>
      <c r="L655" s="18">
        <f t="shared" si="71"/>
        <v>1413.8035616554441</v>
      </c>
    </row>
    <row r="656" spans="9:12" ht="12.75">
      <c r="I656" s="18">
        <v>314.5</v>
      </c>
      <c r="J656" s="18">
        <f t="shared" si="69"/>
        <v>71341.50765230108</v>
      </c>
      <c r="K656" s="18">
        <f t="shared" si="70"/>
        <v>50</v>
      </c>
      <c r="L656" s="18">
        <f t="shared" si="71"/>
        <v>1426.8301530460217</v>
      </c>
    </row>
    <row r="657" spans="9:12" ht="12.75">
      <c r="I657" s="18">
        <v>315</v>
      </c>
      <c r="J657" s="18">
        <f t="shared" si="69"/>
        <v>71998.8478700799</v>
      </c>
      <c r="K657" s="18">
        <f t="shared" si="70"/>
        <v>50</v>
      </c>
      <c r="L657" s="18">
        <f t="shared" si="71"/>
        <v>1439.9769574015982</v>
      </c>
    </row>
    <row r="658" spans="9:12" ht="12.75">
      <c r="I658" s="18">
        <v>315.5</v>
      </c>
      <c r="J658" s="18">
        <f t="shared" si="69"/>
        <v>72662.25420388971</v>
      </c>
      <c r="K658" s="18">
        <f t="shared" si="70"/>
        <v>50</v>
      </c>
      <c r="L658" s="18">
        <f t="shared" si="71"/>
        <v>1453.2450840777942</v>
      </c>
    </row>
    <row r="659" spans="9:12" ht="12.75">
      <c r="I659" s="18">
        <v>316</v>
      </c>
      <c r="J659" s="18">
        <f t="shared" si="69"/>
        <v>73331.7826333832</v>
      </c>
      <c r="K659" s="18">
        <f t="shared" si="70"/>
        <v>50</v>
      </c>
      <c r="L659" s="18">
        <f t="shared" si="71"/>
        <v>1466.635652667664</v>
      </c>
    </row>
    <row r="660" spans="9:12" ht="12.75">
      <c r="I660" s="18">
        <v>316.5</v>
      </c>
      <c r="J660" s="18">
        <f t="shared" si="69"/>
        <v>74007.48965480886</v>
      </c>
      <c r="K660" s="18">
        <f t="shared" si="70"/>
        <v>50</v>
      </c>
      <c r="L660" s="18">
        <f t="shared" si="71"/>
        <v>1480.149793096177</v>
      </c>
    </row>
    <row r="661" spans="9:12" ht="12.75">
      <c r="I661" s="18">
        <v>317</v>
      </c>
      <c r="J661" s="18">
        <f t="shared" si="69"/>
        <v>74689.4322857779</v>
      </c>
      <c r="K661" s="18">
        <f t="shared" si="70"/>
        <v>50</v>
      </c>
      <c r="L661" s="18">
        <f t="shared" si="71"/>
        <v>1493.788645715558</v>
      </c>
    </row>
    <row r="662" spans="9:12" ht="12.75">
      <c r="I662" s="18">
        <v>317.5</v>
      </c>
      <c r="J662" s="18">
        <f t="shared" si="69"/>
        <v>75377.66807007589</v>
      </c>
      <c r="K662" s="18">
        <f t="shared" si="70"/>
        <v>50</v>
      </c>
      <c r="L662" s="18">
        <f t="shared" si="71"/>
        <v>1507.5533614015178</v>
      </c>
    </row>
    <row r="663" spans="9:12" ht="12.75">
      <c r="I663" s="18">
        <v>318</v>
      </c>
      <c r="J663" s="18">
        <f t="shared" si="69"/>
        <v>76072.25508251802</v>
      </c>
      <c r="K663" s="18">
        <f t="shared" si="70"/>
        <v>50</v>
      </c>
      <c r="L663" s="18">
        <f t="shared" si="71"/>
        <v>1521.4451016503604</v>
      </c>
    </row>
    <row r="664" spans="9:12" ht="12.75">
      <c r="I664" s="18">
        <v>318.5</v>
      </c>
      <c r="J664" s="18">
        <f t="shared" si="69"/>
        <v>76773.25193384977</v>
      </c>
      <c r="K664" s="18">
        <f t="shared" si="70"/>
        <v>50</v>
      </c>
      <c r="L664" s="18">
        <f t="shared" si="71"/>
        <v>1535.4650386769954</v>
      </c>
    </row>
    <row r="665" spans="9:12" ht="12.75">
      <c r="I665" s="18">
        <v>319</v>
      </c>
      <c r="J665" s="18">
        <f t="shared" si="69"/>
        <v>77480.71777569265</v>
      </c>
      <c r="K665" s="18">
        <f t="shared" si="70"/>
        <v>50</v>
      </c>
      <c r="L665" s="18">
        <f t="shared" si="71"/>
        <v>1549.614355513853</v>
      </c>
    </row>
    <row r="666" spans="9:12" ht="12.75">
      <c r="I666" s="18">
        <v>319.5</v>
      </c>
      <c r="J666" s="18">
        <f t="shared" si="69"/>
        <v>78194.7123055356</v>
      </c>
      <c r="K666" s="18">
        <f t="shared" si="70"/>
        <v>50</v>
      </c>
      <c r="L666" s="18">
        <f t="shared" si="71"/>
        <v>1563.8942461107122</v>
      </c>
    </row>
    <row r="667" spans="9:12" ht="12.75">
      <c r="I667" s="18">
        <v>320</v>
      </c>
      <c r="J667" s="18">
        <f aca="true" t="shared" si="72" ref="J667:J730">$I$18*POWER(COSH(I667/($I$7*100/(2*PI()*$I$4)))+$I$11*SINH(I667/($I$7*100/(2*PI()*$I$4))),2)</f>
        <v>78915.29577177214</v>
      </c>
      <c r="K667" s="18">
        <f t="shared" si="70"/>
        <v>50</v>
      </c>
      <c r="L667" s="18">
        <f t="shared" si="71"/>
        <v>1578.3059154354428</v>
      </c>
    </row>
    <row r="668" spans="9:12" ht="12.75">
      <c r="I668" s="18">
        <v>320.5</v>
      </c>
      <c r="J668" s="18">
        <f t="shared" si="72"/>
        <v>79642.52897878447</v>
      </c>
      <c r="K668" s="18">
        <f aca="true" t="shared" si="73" ref="K668:K731">$I$6</f>
        <v>50</v>
      </c>
      <c r="L668" s="18">
        <f aca="true" t="shared" si="74" ref="L668:L731">J668/K668</f>
        <v>1592.8505795756894</v>
      </c>
    </row>
    <row r="669" spans="9:12" ht="12.75">
      <c r="I669" s="18">
        <v>321</v>
      </c>
      <c r="J669" s="18">
        <f t="shared" si="72"/>
        <v>80376.47329207415</v>
      </c>
      <c r="K669" s="18">
        <f t="shared" si="73"/>
        <v>50</v>
      </c>
      <c r="L669" s="18">
        <f t="shared" si="74"/>
        <v>1607.529465841483</v>
      </c>
    </row>
    <row r="670" spans="9:12" ht="12.75">
      <c r="I670" s="18">
        <v>321.5</v>
      </c>
      <c r="J670" s="18">
        <f t="shared" si="72"/>
        <v>81117.19064344051</v>
      </c>
      <c r="K670" s="18">
        <f t="shared" si="73"/>
        <v>50</v>
      </c>
      <c r="L670" s="18">
        <f t="shared" si="74"/>
        <v>1622.3438128688101</v>
      </c>
    </row>
    <row r="671" spans="9:12" ht="12.75">
      <c r="I671" s="18">
        <v>322</v>
      </c>
      <c r="J671" s="18">
        <f t="shared" si="72"/>
        <v>81864.74353620617</v>
      </c>
      <c r="K671" s="18">
        <f t="shared" si="73"/>
        <v>50</v>
      </c>
      <c r="L671" s="18">
        <f t="shared" si="74"/>
        <v>1637.2948707241233</v>
      </c>
    </row>
    <row r="672" spans="9:12" ht="12.75">
      <c r="I672" s="18">
        <v>322.5</v>
      </c>
      <c r="J672" s="18">
        <f t="shared" si="72"/>
        <v>82619.19505049153</v>
      </c>
      <c r="K672" s="18">
        <f t="shared" si="73"/>
        <v>50</v>
      </c>
      <c r="L672" s="18">
        <f t="shared" si="74"/>
        <v>1652.3839010098307</v>
      </c>
    </row>
    <row r="673" spans="9:12" ht="12.75">
      <c r="I673" s="18">
        <v>323</v>
      </c>
      <c r="J673" s="18">
        <f t="shared" si="72"/>
        <v>83380.6088485375</v>
      </c>
      <c r="K673" s="18">
        <f t="shared" si="73"/>
        <v>50</v>
      </c>
      <c r="L673" s="18">
        <f t="shared" si="74"/>
        <v>1667.61217697075</v>
      </c>
    </row>
    <row r="674" spans="9:12" ht="12.75">
      <c r="I674" s="18">
        <v>323.5</v>
      </c>
      <c r="J674" s="18">
        <f t="shared" si="72"/>
        <v>84149.04918007746</v>
      </c>
      <c r="K674" s="18">
        <f t="shared" si="73"/>
        <v>50</v>
      </c>
      <c r="L674" s="18">
        <f t="shared" si="74"/>
        <v>1682.9809836015493</v>
      </c>
    </row>
    <row r="675" spans="9:12" ht="12.75">
      <c r="I675" s="18">
        <v>324</v>
      </c>
      <c r="J675" s="18">
        <f t="shared" si="72"/>
        <v>84924.58088775881</v>
      </c>
      <c r="K675" s="18">
        <f t="shared" si="73"/>
        <v>50</v>
      </c>
      <c r="L675" s="18">
        <f t="shared" si="74"/>
        <v>1698.4916177551763</v>
      </c>
    </row>
    <row r="676" spans="9:12" ht="12.75">
      <c r="I676" s="18">
        <v>324.5</v>
      </c>
      <c r="J676" s="18">
        <f t="shared" si="72"/>
        <v>85707.26941261455</v>
      </c>
      <c r="K676" s="18">
        <f t="shared" si="73"/>
        <v>50</v>
      </c>
      <c r="L676" s="18">
        <f t="shared" si="74"/>
        <v>1714.145388252291</v>
      </c>
    </row>
    <row r="677" spans="9:12" ht="12.75">
      <c r="I677" s="18">
        <v>325</v>
      </c>
      <c r="J677" s="18">
        <f t="shared" si="72"/>
        <v>86497.1807995851</v>
      </c>
      <c r="K677" s="18">
        <f t="shared" si="73"/>
        <v>50</v>
      </c>
      <c r="L677" s="18">
        <f t="shared" si="74"/>
        <v>1729.943615991702</v>
      </c>
    </row>
    <row r="678" spans="9:12" ht="12.75">
      <c r="I678" s="18">
        <v>325.5</v>
      </c>
      <c r="J678" s="18">
        <f t="shared" si="72"/>
        <v>87294.38170309184</v>
      </c>
      <c r="K678" s="18">
        <f t="shared" si="73"/>
        <v>50</v>
      </c>
      <c r="L678" s="18">
        <f t="shared" si="74"/>
        <v>1745.887634061837</v>
      </c>
    </row>
    <row r="679" spans="9:12" ht="12.75">
      <c r="I679" s="18">
        <v>326</v>
      </c>
      <c r="J679" s="18">
        <f t="shared" si="72"/>
        <v>88098.93939266098</v>
      </c>
      <c r="K679" s="18">
        <f t="shared" si="73"/>
        <v>50</v>
      </c>
      <c r="L679" s="18">
        <f t="shared" si="74"/>
        <v>1761.9787878532195</v>
      </c>
    </row>
    <row r="680" spans="9:12" ht="12.75">
      <c r="I680" s="18">
        <v>326.5</v>
      </c>
      <c r="J680" s="18">
        <f t="shared" si="72"/>
        <v>88910.92175860022</v>
      </c>
      <c r="K680" s="18">
        <f t="shared" si="73"/>
        <v>50</v>
      </c>
      <c r="L680" s="18">
        <f t="shared" si="74"/>
        <v>1778.2184351720043</v>
      </c>
    </row>
    <row r="681" spans="9:12" ht="12.75">
      <c r="I681" s="18">
        <v>327</v>
      </c>
      <c r="J681" s="18">
        <f t="shared" si="72"/>
        <v>89730.3973177274</v>
      </c>
      <c r="K681" s="18">
        <f t="shared" si="73"/>
        <v>50</v>
      </c>
      <c r="L681" s="18">
        <f t="shared" si="74"/>
        <v>1794.607946354548</v>
      </c>
    </row>
    <row r="682" spans="9:12" ht="12.75">
      <c r="I682" s="18">
        <v>327.5</v>
      </c>
      <c r="J682" s="18">
        <f t="shared" si="72"/>
        <v>90557.43521915228</v>
      </c>
      <c r="K682" s="18">
        <f t="shared" si="73"/>
        <v>50</v>
      </c>
      <c r="L682" s="18">
        <f t="shared" si="74"/>
        <v>1811.1487043830455</v>
      </c>
    </row>
    <row r="683" spans="9:12" ht="12.75">
      <c r="I683" s="18">
        <v>328</v>
      </c>
      <c r="J683" s="18">
        <f t="shared" si="72"/>
        <v>91392.10525011101</v>
      </c>
      <c r="K683" s="18">
        <f t="shared" si="73"/>
        <v>50</v>
      </c>
      <c r="L683" s="18">
        <f t="shared" si="74"/>
        <v>1827.8421050022203</v>
      </c>
    </row>
    <row r="684" spans="9:12" ht="12.75">
      <c r="I684" s="18">
        <v>328.5</v>
      </c>
      <c r="J684" s="18">
        <f t="shared" si="72"/>
        <v>92234.47784185558</v>
      </c>
      <c r="K684" s="18">
        <f t="shared" si="73"/>
        <v>50</v>
      </c>
      <c r="L684" s="18">
        <f t="shared" si="74"/>
        <v>1844.6895568371117</v>
      </c>
    </row>
    <row r="685" spans="9:12" ht="12.75">
      <c r="I685" s="18">
        <v>329</v>
      </c>
      <c r="J685" s="18">
        <f t="shared" si="72"/>
        <v>93084.62407559616</v>
      </c>
      <c r="K685" s="18">
        <f t="shared" si="73"/>
        <v>50</v>
      </c>
      <c r="L685" s="18">
        <f t="shared" si="74"/>
        <v>1861.6924815119232</v>
      </c>
    </row>
    <row r="686" spans="9:12" ht="12.75">
      <c r="I686" s="18">
        <v>329.5</v>
      </c>
      <c r="J686" s="18">
        <f t="shared" si="72"/>
        <v>93942.61568850021</v>
      </c>
      <c r="K686" s="18">
        <f t="shared" si="73"/>
        <v>50</v>
      </c>
      <c r="L686" s="18">
        <f t="shared" si="74"/>
        <v>1878.8523137700042</v>
      </c>
    </row>
    <row r="687" spans="9:12" ht="12.75">
      <c r="I687" s="18">
        <v>330</v>
      </c>
      <c r="J687" s="18">
        <f t="shared" si="72"/>
        <v>94808.52507974464</v>
      </c>
      <c r="K687" s="18">
        <f t="shared" si="73"/>
        <v>50</v>
      </c>
      <c r="L687" s="18">
        <f t="shared" si="74"/>
        <v>1896.1705015948928</v>
      </c>
    </row>
    <row r="688" spans="9:12" ht="12.75">
      <c r="I688" s="18">
        <v>330.5</v>
      </c>
      <c r="J688" s="18">
        <f t="shared" si="72"/>
        <v>95682.42531662558</v>
      </c>
      <c r="K688" s="18">
        <f t="shared" si="73"/>
        <v>50</v>
      </c>
      <c r="L688" s="18">
        <f t="shared" si="74"/>
        <v>1913.6485063325117</v>
      </c>
    </row>
    <row r="689" spans="9:12" ht="12.75">
      <c r="I689" s="18">
        <v>331</v>
      </c>
      <c r="J689" s="18">
        <f t="shared" si="72"/>
        <v>96564.39014072393</v>
      </c>
      <c r="K689" s="18">
        <f t="shared" si="73"/>
        <v>50</v>
      </c>
      <c r="L689" s="18">
        <f t="shared" si="74"/>
        <v>1931.2878028144787</v>
      </c>
    </row>
    <row r="690" spans="9:12" ht="12.75">
      <c r="I690" s="18">
        <v>331.5</v>
      </c>
      <c r="J690" s="18">
        <f t="shared" si="72"/>
        <v>97454.49397412804</v>
      </c>
      <c r="K690" s="18">
        <f t="shared" si="73"/>
        <v>50</v>
      </c>
      <c r="L690" s="18">
        <f t="shared" si="74"/>
        <v>1949.0898794825607</v>
      </c>
    </row>
    <row r="691" spans="9:12" ht="12.75">
      <c r="I691" s="18">
        <v>332</v>
      </c>
      <c r="J691" s="18">
        <f t="shared" si="72"/>
        <v>98352.81192571309</v>
      </c>
      <c r="K691" s="18">
        <f t="shared" si="73"/>
        <v>50</v>
      </c>
      <c r="L691" s="18">
        <f t="shared" si="74"/>
        <v>1967.0562385142618</v>
      </c>
    </row>
    <row r="692" spans="9:12" ht="12.75">
      <c r="I692" s="18">
        <v>332.5</v>
      </c>
      <c r="J692" s="18">
        <f t="shared" si="72"/>
        <v>99259.41979747925</v>
      </c>
      <c r="K692" s="18">
        <f t="shared" si="73"/>
        <v>50</v>
      </c>
      <c r="L692" s="18">
        <f t="shared" si="74"/>
        <v>1985.188395949585</v>
      </c>
    </row>
    <row r="693" spans="9:12" ht="12.75">
      <c r="I693" s="18">
        <v>333</v>
      </c>
      <c r="J693" s="18">
        <f t="shared" si="72"/>
        <v>100174.39409094796</v>
      </c>
      <c r="K693" s="18">
        <f t="shared" si="73"/>
        <v>50</v>
      </c>
      <c r="L693" s="18">
        <f t="shared" si="74"/>
        <v>2003.487881818959</v>
      </c>
    </row>
    <row r="694" spans="9:12" ht="12.75">
      <c r="I694" s="18">
        <v>333.5</v>
      </c>
      <c r="J694" s="18">
        <f t="shared" si="72"/>
        <v>101097.81201361754</v>
      </c>
      <c r="K694" s="18">
        <f t="shared" si="73"/>
        <v>50</v>
      </c>
      <c r="L694" s="18">
        <f t="shared" si="74"/>
        <v>2021.956240272351</v>
      </c>
    </row>
    <row r="695" spans="9:12" ht="12.75">
      <c r="I695" s="18">
        <v>334</v>
      </c>
      <c r="J695" s="18">
        <f t="shared" si="72"/>
        <v>102029.75148547767</v>
      </c>
      <c r="K695" s="18">
        <f t="shared" si="73"/>
        <v>50</v>
      </c>
      <c r="L695" s="18">
        <f t="shared" si="74"/>
        <v>2040.5950297095533</v>
      </c>
    </row>
    <row r="696" spans="9:12" ht="12.75">
      <c r="I696" s="18">
        <v>334.5</v>
      </c>
      <c r="J696" s="18">
        <f t="shared" si="72"/>
        <v>102970.29114558475</v>
      </c>
      <c r="K696" s="18">
        <f t="shared" si="73"/>
        <v>50</v>
      </c>
      <c r="L696" s="18">
        <f t="shared" si="74"/>
        <v>2059.405822911695</v>
      </c>
    </row>
    <row r="697" spans="9:12" ht="12.75">
      <c r="I697" s="18">
        <v>335</v>
      </c>
      <c r="J697" s="18">
        <f t="shared" si="72"/>
        <v>103919.5103586973</v>
      </c>
      <c r="K697" s="18">
        <f t="shared" si="73"/>
        <v>50</v>
      </c>
      <c r="L697" s="18">
        <f t="shared" si="74"/>
        <v>2078.390207173946</v>
      </c>
    </row>
    <row r="698" spans="9:12" ht="12.75">
      <c r="I698" s="18">
        <v>335.5</v>
      </c>
      <c r="J698" s="18">
        <f t="shared" si="72"/>
        <v>104877.4892219738</v>
      </c>
      <c r="K698" s="18">
        <f t="shared" si="73"/>
        <v>50</v>
      </c>
      <c r="L698" s="18">
        <f t="shared" si="74"/>
        <v>2097.549784439476</v>
      </c>
    </row>
    <row r="699" spans="9:12" ht="12.75">
      <c r="I699" s="18">
        <v>336</v>
      </c>
      <c r="J699" s="18">
        <f t="shared" si="72"/>
        <v>105844.30857173032</v>
      </c>
      <c r="K699" s="18">
        <f t="shared" si="73"/>
        <v>50</v>
      </c>
      <c r="L699" s="18">
        <f t="shared" si="74"/>
        <v>2116.8861714346062</v>
      </c>
    </row>
    <row r="700" spans="9:12" ht="12.75">
      <c r="I700" s="18">
        <v>336.5</v>
      </c>
      <c r="J700" s="18">
        <f t="shared" si="72"/>
        <v>106820.04999026225</v>
      </c>
      <c r="K700" s="18">
        <f t="shared" si="73"/>
        <v>50</v>
      </c>
      <c r="L700" s="18">
        <f t="shared" si="74"/>
        <v>2136.400999805245</v>
      </c>
    </row>
    <row r="701" spans="9:12" ht="12.75">
      <c r="I701" s="18">
        <v>337</v>
      </c>
      <c r="J701" s="18">
        <f t="shared" si="72"/>
        <v>107804.7958127284</v>
      </c>
      <c r="K701" s="18">
        <f t="shared" si="73"/>
        <v>50</v>
      </c>
      <c r="L701" s="18">
        <f t="shared" si="74"/>
        <v>2156.095916254568</v>
      </c>
    </row>
    <row r="702" spans="9:12" ht="12.75">
      <c r="I702" s="18">
        <v>337.5</v>
      </c>
      <c r="J702" s="18">
        <f t="shared" si="72"/>
        <v>108798.6291340987</v>
      </c>
      <c r="K702" s="18">
        <f t="shared" si="73"/>
        <v>50</v>
      </c>
      <c r="L702" s="18">
        <f t="shared" si="74"/>
        <v>2175.972582681974</v>
      </c>
    </row>
    <row r="703" spans="9:12" ht="12.75">
      <c r="I703" s="18">
        <v>338</v>
      </c>
      <c r="J703" s="18">
        <f t="shared" si="72"/>
        <v>109801.63381616554</v>
      </c>
      <c r="K703" s="18">
        <f t="shared" si="73"/>
        <v>50</v>
      </c>
      <c r="L703" s="18">
        <f t="shared" si="74"/>
        <v>2196.032676323311</v>
      </c>
    </row>
    <row r="704" spans="9:12" ht="12.75">
      <c r="I704" s="18">
        <v>338.5</v>
      </c>
      <c r="J704" s="18">
        <f t="shared" si="72"/>
        <v>110813.89449462056</v>
      </c>
      <c r="K704" s="18">
        <f t="shared" si="73"/>
        <v>50</v>
      </c>
      <c r="L704" s="18">
        <f t="shared" si="74"/>
        <v>2216.277889892411</v>
      </c>
    </row>
    <row r="705" spans="9:12" ht="12.75">
      <c r="I705" s="18">
        <v>339</v>
      </c>
      <c r="J705" s="18">
        <f t="shared" si="72"/>
        <v>111835.49658619615</v>
      </c>
      <c r="K705" s="18">
        <f t="shared" si="73"/>
        <v>50</v>
      </c>
      <c r="L705" s="18">
        <f t="shared" si="74"/>
        <v>2236.709931723923</v>
      </c>
    </row>
    <row r="706" spans="9:12" ht="12.75">
      <c r="I706" s="18">
        <v>339.5</v>
      </c>
      <c r="J706" s="18">
        <f t="shared" si="72"/>
        <v>112866.52629587354</v>
      </c>
      <c r="K706" s="18">
        <f t="shared" si="73"/>
        <v>50</v>
      </c>
      <c r="L706" s="18">
        <f t="shared" si="74"/>
        <v>2257.330525917471</v>
      </c>
    </row>
    <row r="707" spans="9:12" ht="12.75">
      <c r="I707" s="18">
        <v>340</v>
      </c>
      <c r="J707" s="18">
        <f t="shared" si="72"/>
        <v>113907.07062415629</v>
      </c>
      <c r="K707" s="18">
        <f t="shared" si="73"/>
        <v>50</v>
      </c>
      <c r="L707" s="18">
        <f t="shared" si="74"/>
        <v>2278.141412483126</v>
      </c>
    </row>
    <row r="708" spans="9:12" ht="12.75">
      <c r="I708" s="18">
        <v>340.5</v>
      </c>
      <c r="J708" s="18">
        <f t="shared" si="72"/>
        <v>114957.2173744121</v>
      </c>
      <c r="K708" s="18">
        <f t="shared" si="73"/>
        <v>50</v>
      </c>
      <c r="L708" s="18">
        <f t="shared" si="74"/>
        <v>2299.1443474882417</v>
      </c>
    </row>
    <row r="709" spans="9:12" ht="12.75">
      <c r="I709" s="18">
        <v>341</v>
      </c>
      <c r="J709" s="18">
        <f t="shared" si="72"/>
        <v>116017.05516028157</v>
      </c>
      <c r="K709" s="18">
        <f t="shared" si="73"/>
        <v>50</v>
      </c>
      <c r="L709" s="18">
        <f t="shared" si="74"/>
        <v>2320.3411032056315</v>
      </c>
    </row>
    <row r="710" spans="9:12" ht="12.75">
      <c r="I710" s="18">
        <v>341.5</v>
      </c>
      <c r="J710" s="18">
        <f t="shared" si="72"/>
        <v>117086.67341315595</v>
      </c>
      <c r="K710" s="18">
        <f t="shared" si="73"/>
        <v>50</v>
      </c>
      <c r="L710" s="18">
        <f t="shared" si="74"/>
        <v>2341.733468263119</v>
      </c>
    </row>
    <row r="711" spans="9:12" ht="12.75">
      <c r="I711" s="18">
        <v>342</v>
      </c>
      <c r="J711" s="18">
        <f t="shared" si="72"/>
        <v>118166.16238972322</v>
      </c>
      <c r="K711" s="18">
        <f t="shared" si="73"/>
        <v>50</v>
      </c>
      <c r="L711" s="18">
        <f t="shared" si="74"/>
        <v>2363.3232477944644</v>
      </c>
    </row>
    <row r="712" spans="9:12" ht="12.75">
      <c r="I712" s="18">
        <v>342.5</v>
      </c>
      <c r="J712" s="18">
        <f t="shared" si="72"/>
        <v>119255.61317958408</v>
      </c>
      <c r="K712" s="18">
        <f t="shared" si="73"/>
        <v>50</v>
      </c>
      <c r="L712" s="18">
        <f t="shared" si="74"/>
        <v>2385.1122635916818</v>
      </c>
    </row>
    <row r="713" spans="9:12" ht="12.75">
      <c r="I713" s="18">
        <v>343</v>
      </c>
      <c r="J713" s="18">
        <f t="shared" si="72"/>
        <v>120355.11771293856</v>
      </c>
      <c r="K713" s="18">
        <f t="shared" si="73"/>
        <v>50</v>
      </c>
      <c r="L713" s="18">
        <f t="shared" si="74"/>
        <v>2407.1023542587714</v>
      </c>
    </row>
    <row r="714" spans="9:12" ht="12.75">
      <c r="I714" s="18">
        <v>343.5</v>
      </c>
      <c r="J714" s="18">
        <f t="shared" si="72"/>
        <v>121464.76876834335</v>
      </c>
      <c r="K714" s="18">
        <f t="shared" si="73"/>
        <v>50</v>
      </c>
      <c r="L714" s="18">
        <f t="shared" si="74"/>
        <v>2429.295375366867</v>
      </c>
    </row>
    <row r="715" spans="9:12" ht="12.75">
      <c r="I715" s="18">
        <v>344</v>
      </c>
      <c r="J715" s="18">
        <f t="shared" si="72"/>
        <v>122584.65998054032</v>
      </c>
      <c r="K715" s="18">
        <f t="shared" si="73"/>
        <v>50</v>
      </c>
      <c r="L715" s="18">
        <f t="shared" si="74"/>
        <v>2451.6931996108065</v>
      </c>
    </row>
    <row r="716" spans="9:12" ht="12.75">
      <c r="I716" s="18">
        <v>344.5</v>
      </c>
      <c r="J716" s="18">
        <f t="shared" si="72"/>
        <v>123714.88584835778</v>
      </c>
      <c r="K716" s="18">
        <f t="shared" si="73"/>
        <v>50</v>
      </c>
      <c r="L716" s="18">
        <f t="shared" si="74"/>
        <v>2474.297716967156</v>
      </c>
    </row>
    <row r="717" spans="9:12" ht="12.75">
      <c r="I717" s="18">
        <v>345</v>
      </c>
      <c r="J717" s="18">
        <f t="shared" si="72"/>
        <v>124855.54174268439</v>
      </c>
      <c r="K717" s="18">
        <f t="shared" si="73"/>
        <v>50</v>
      </c>
      <c r="L717" s="18">
        <f t="shared" si="74"/>
        <v>2497.1108348536877</v>
      </c>
    </row>
    <row r="718" spans="9:12" ht="12.75">
      <c r="I718" s="18">
        <v>345.5</v>
      </c>
      <c r="J718" s="18">
        <f t="shared" si="72"/>
        <v>126006.72391451734</v>
      </c>
      <c r="K718" s="18">
        <f t="shared" si="73"/>
        <v>50</v>
      </c>
      <c r="L718" s="18">
        <f t="shared" si="74"/>
        <v>2520.1344782903466</v>
      </c>
    </row>
    <row r="719" spans="9:12" ht="12.75">
      <c r="I719" s="18">
        <v>346</v>
      </c>
      <c r="J719" s="18">
        <f t="shared" si="72"/>
        <v>127168.52950308319</v>
      </c>
      <c r="K719" s="18">
        <f t="shared" si="73"/>
        <v>50</v>
      </c>
      <c r="L719" s="18">
        <f t="shared" si="74"/>
        <v>2543.3705900616637</v>
      </c>
    </row>
    <row r="720" spans="9:12" ht="12.75">
      <c r="I720" s="18">
        <v>346.5</v>
      </c>
      <c r="J720" s="18">
        <f t="shared" si="72"/>
        <v>128341.05654403559</v>
      </c>
      <c r="K720" s="18">
        <f t="shared" si="73"/>
        <v>50</v>
      </c>
      <c r="L720" s="18">
        <f t="shared" si="74"/>
        <v>2566.8211308807117</v>
      </c>
    </row>
    <row r="721" spans="9:12" ht="12.75">
      <c r="I721" s="18">
        <v>347</v>
      </c>
      <c r="J721" s="18">
        <f t="shared" si="72"/>
        <v>129524.40397772708</v>
      </c>
      <c r="K721" s="18">
        <f t="shared" si="73"/>
        <v>50</v>
      </c>
      <c r="L721" s="18">
        <f t="shared" si="74"/>
        <v>2590.4880795545414</v>
      </c>
    </row>
    <row r="722" spans="9:12" ht="12.75">
      <c r="I722" s="18">
        <v>347.5</v>
      </c>
      <c r="J722" s="18">
        <f t="shared" si="72"/>
        <v>130718.67165755875</v>
      </c>
      <c r="K722" s="18">
        <f t="shared" si="73"/>
        <v>50</v>
      </c>
      <c r="L722" s="18">
        <f t="shared" si="74"/>
        <v>2614.373433151175</v>
      </c>
    </row>
    <row r="723" spans="9:12" ht="12.75">
      <c r="I723" s="18">
        <v>348</v>
      </c>
      <c r="J723" s="18">
        <f t="shared" si="72"/>
        <v>131923.96035840496</v>
      </c>
      <c r="K723" s="18">
        <f t="shared" si="73"/>
        <v>50</v>
      </c>
      <c r="L723" s="18">
        <f t="shared" si="74"/>
        <v>2638.479207168099</v>
      </c>
    </row>
    <row r="724" spans="9:12" ht="12.75">
      <c r="I724" s="18">
        <v>348.5</v>
      </c>
      <c r="J724" s="18">
        <f t="shared" si="72"/>
        <v>133140.37178511784</v>
      </c>
      <c r="K724" s="18">
        <f t="shared" si="73"/>
        <v>50</v>
      </c>
      <c r="L724" s="18">
        <f t="shared" si="74"/>
        <v>2662.8074357023565</v>
      </c>
    </row>
    <row r="725" spans="9:12" ht="12.75">
      <c r="I725" s="18">
        <v>349</v>
      </c>
      <c r="J725" s="18">
        <f t="shared" si="72"/>
        <v>134368.00858110882</v>
      </c>
      <c r="K725" s="18">
        <f t="shared" si="73"/>
        <v>50</v>
      </c>
      <c r="L725" s="18">
        <f t="shared" si="74"/>
        <v>2687.3601716221765</v>
      </c>
    </row>
    <row r="726" spans="9:12" ht="12.75">
      <c r="I726" s="18">
        <v>349.5</v>
      </c>
      <c r="J726" s="18">
        <f t="shared" si="72"/>
        <v>135606.97433701044</v>
      </c>
      <c r="K726" s="18">
        <f t="shared" si="73"/>
        <v>50</v>
      </c>
      <c r="L726" s="18">
        <f t="shared" si="74"/>
        <v>2712.1394867402087</v>
      </c>
    </row>
    <row r="727" spans="9:12" ht="12.75">
      <c r="I727" s="18">
        <v>350</v>
      </c>
      <c r="J727" s="18">
        <f t="shared" si="72"/>
        <v>136857.37359941713</v>
      </c>
      <c r="K727" s="18">
        <f t="shared" si="73"/>
        <v>50</v>
      </c>
      <c r="L727" s="18">
        <f t="shared" si="74"/>
        <v>2737.1474719883427</v>
      </c>
    </row>
    <row r="728" spans="9:12" ht="12.75">
      <c r="I728" s="18">
        <v>350.5</v>
      </c>
      <c r="J728" s="18">
        <f t="shared" si="72"/>
        <v>138119.31187970692</v>
      </c>
      <c r="K728" s="18">
        <f t="shared" si="73"/>
        <v>50</v>
      </c>
      <c r="L728" s="18">
        <f t="shared" si="74"/>
        <v>2762.3862375941385</v>
      </c>
    </row>
    <row r="729" spans="9:12" ht="12.75">
      <c r="I729" s="18">
        <v>351</v>
      </c>
      <c r="J729" s="18">
        <f t="shared" si="72"/>
        <v>139392.89566294514</v>
      </c>
      <c r="K729" s="18">
        <f t="shared" si="73"/>
        <v>50</v>
      </c>
      <c r="L729" s="18">
        <f t="shared" si="74"/>
        <v>2787.857913258903</v>
      </c>
    </row>
    <row r="730" spans="9:12" ht="12.75">
      <c r="I730" s="18">
        <v>351.5</v>
      </c>
      <c r="J730" s="18">
        <f t="shared" si="72"/>
        <v>140678.23241686993</v>
      </c>
      <c r="K730" s="18">
        <f t="shared" si="73"/>
        <v>50</v>
      </c>
      <c r="L730" s="18">
        <f t="shared" si="74"/>
        <v>2813.5646483373985</v>
      </c>
    </row>
    <row r="731" spans="9:12" ht="12.75">
      <c r="I731" s="18">
        <v>352</v>
      </c>
      <c r="J731" s="18">
        <f aca="true" t="shared" si="75" ref="J731:J794">$I$18*POWER(COSH(I731/($I$7*100/(2*PI()*$I$4)))+$I$11*SINH(I731/($I$7*100/(2*PI()*$I$4))),2)</f>
        <v>141975.4306009601</v>
      </c>
      <c r="K731" s="18">
        <f t="shared" si="73"/>
        <v>50</v>
      </c>
      <c r="L731" s="18">
        <f t="shared" si="74"/>
        <v>2839.508612019202</v>
      </c>
    </row>
    <row r="732" spans="9:12" ht="12.75">
      <c r="I732" s="18">
        <v>352.5</v>
      </c>
      <c r="J732" s="18">
        <f t="shared" si="75"/>
        <v>143284.5996755875</v>
      </c>
      <c r="K732" s="18">
        <f aca="true" t="shared" si="76" ref="K732:K795">$I$6</f>
        <v>50</v>
      </c>
      <c r="L732" s="18">
        <f aca="true" t="shared" si="77" ref="L732:L795">J732/K732</f>
        <v>2865.69199351175</v>
      </c>
    </row>
    <row r="733" spans="9:12" ht="12.75">
      <c r="I733" s="18">
        <v>353</v>
      </c>
      <c r="J733" s="18">
        <f t="shared" si="75"/>
        <v>144605.85011125333</v>
      </c>
      <c r="K733" s="18">
        <f t="shared" si="76"/>
        <v>50</v>
      </c>
      <c r="L733" s="18">
        <f t="shared" si="77"/>
        <v>2892.1170022250667</v>
      </c>
    </row>
    <row r="734" spans="9:12" ht="12.75">
      <c r="I734" s="18">
        <v>353.5</v>
      </c>
      <c r="J734" s="18">
        <f t="shared" si="75"/>
        <v>145939.2933979104</v>
      </c>
      <c r="K734" s="18">
        <f t="shared" si="76"/>
        <v>50</v>
      </c>
      <c r="L734" s="18">
        <f t="shared" si="77"/>
        <v>2918.7858679582077</v>
      </c>
    </row>
    <row r="735" spans="9:12" ht="12.75">
      <c r="I735" s="18">
        <v>354</v>
      </c>
      <c r="J735" s="18">
        <f t="shared" si="75"/>
        <v>147285.04205437007</v>
      </c>
      <c r="K735" s="18">
        <f t="shared" si="76"/>
        <v>50</v>
      </c>
      <c r="L735" s="18">
        <f t="shared" si="77"/>
        <v>2945.7008410874014</v>
      </c>
    </row>
    <row r="736" spans="9:12" ht="12.75">
      <c r="I736" s="18">
        <v>354.5</v>
      </c>
      <c r="J736" s="18">
        <f t="shared" si="75"/>
        <v>148643.20963779758</v>
      </c>
      <c r="K736" s="18">
        <f t="shared" si="76"/>
        <v>50</v>
      </c>
      <c r="L736" s="18">
        <f t="shared" si="77"/>
        <v>2972.8641927559515</v>
      </c>
    </row>
    <row r="737" spans="9:12" ht="12.75">
      <c r="I737" s="18">
        <v>355</v>
      </c>
      <c r="J737" s="18">
        <f t="shared" si="75"/>
        <v>150013.9107532935</v>
      </c>
      <c r="K737" s="18">
        <f t="shared" si="76"/>
        <v>50</v>
      </c>
      <c r="L737" s="18">
        <f t="shared" si="77"/>
        <v>3000.2782150658695</v>
      </c>
    </row>
    <row r="738" spans="9:12" ht="12.75">
      <c r="I738" s="18">
        <v>355.5</v>
      </c>
      <c r="J738" s="18">
        <f t="shared" si="75"/>
        <v>151397.26106356547</v>
      </c>
      <c r="K738" s="18">
        <f t="shared" si="76"/>
        <v>50</v>
      </c>
      <c r="L738" s="18">
        <f t="shared" si="77"/>
        <v>3027.9452212713095</v>
      </c>
    </row>
    <row r="739" spans="9:12" ht="12.75">
      <c r="I739" s="18">
        <v>356</v>
      </c>
      <c r="J739" s="18">
        <f t="shared" si="75"/>
        <v>152793.37729868674</v>
      </c>
      <c r="K739" s="18">
        <f t="shared" si="76"/>
        <v>50</v>
      </c>
      <c r="L739" s="18">
        <f t="shared" si="77"/>
        <v>3055.8675459737347</v>
      </c>
    </row>
    <row r="740" spans="9:12" ht="12.75">
      <c r="I740" s="18">
        <v>356.5</v>
      </c>
      <c r="J740" s="18">
        <f t="shared" si="75"/>
        <v>154202.37726594709</v>
      </c>
      <c r="K740" s="18">
        <f t="shared" si="76"/>
        <v>50</v>
      </c>
      <c r="L740" s="18">
        <f t="shared" si="77"/>
        <v>3084.0475453189415</v>
      </c>
    </row>
    <row r="741" spans="9:12" ht="12.75">
      <c r="I741" s="18">
        <v>357</v>
      </c>
      <c r="J741" s="18">
        <f t="shared" si="75"/>
        <v>155624.3798597931</v>
      </c>
      <c r="K741" s="18">
        <f t="shared" si="76"/>
        <v>50</v>
      </c>
      <c r="L741" s="18">
        <f t="shared" si="77"/>
        <v>3112.487597195862</v>
      </c>
    </row>
    <row r="742" spans="9:12" ht="12.75">
      <c r="I742" s="18">
        <v>357.5</v>
      </c>
      <c r="J742" s="18">
        <f t="shared" si="75"/>
        <v>157059.50507186126</v>
      </c>
      <c r="K742" s="18">
        <f t="shared" si="76"/>
        <v>50</v>
      </c>
      <c r="L742" s="18">
        <f t="shared" si="77"/>
        <v>3141.190101437225</v>
      </c>
    </row>
    <row r="743" spans="9:12" ht="12.75">
      <c r="I743" s="18">
        <v>358</v>
      </c>
      <c r="J743" s="18">
        <f t="shared" si="75"/>
        <v>158507.87400110258</v>
      </c>
      <c r="K743" s="18">
        <f t="shared" si="76"/>
        <v>50</v>
      </c>
      <c r="L743" s="18">
        <f t="shared" si="77"/>
        <v>3170.1574800220515</v>
      </c>
    </row>
    <row r="744" spans="9:12" ht="12.75">
      <c r="I744" s="18">
        <v>358.5</v>
      </c>
      <c r="J744" s="18">
        <f t="shared" si="75"/>
        <v>159969.60886400123</v>
      </c>
      <c r="K744" s="18">
        <f t="shared" si="76"/>
        <v>50</v>
      </c>
      <c r="L744" s="18">
        <f t="shared" si="77"/>
        <v>3199.3921772800245</v>
      </c>
    </row>
    <row r="745" spans="9:12" ht="12.75">
      <c r="I745" s="18">
        <v>359</v>
      </c>
      <c r="J745" s="18">
        <f t="shared" si="75"/>
        <v>161444.83300488783</v>
      </c>
      <c r="K745" s="18">
        <f t="shared" si="76"/>
        <v>50</v>
      </c>
      <c r="L745" s="18">
        <f t="shared" si="77"/>
        <v>3228.8966600977565</v>
      </c>
    </row>
    <row r="746" spans="9:12" ht="12.75">
      <c r="I746" s="18">
        <v>359.5</v>
      </c>
      <c r="J746" s="18">
        <f t="shared" si="75"/>
        <v>162933.67090634743</v>
      </c>
      <c r="K746" s="18">
        <f t="shared" si="76"/>
        <v>50</v>
      </c>
      <c r="L746" s="18">
        <f t="shared" si="77"/>
        <v>3258.6734181269485</v>
      </c>
    </row>
    <row r="747" spans="9:12" ht="12.75">
      <c r="I747" s="18">
        <v>360</v>
      </c>
      <c r="J747" s="18">
        <f t="shared" si="75"/>
        <v>164436.2481997232</v>
      </c>
      <c r="K747" s="18">
        <f t="shared" si="76"/>
        <v>50</v>
      </c>
      <c r="L747" s="18">
        <f t="shared" si="77"/>
        <v>3288.724963994464</v>
      </c>
    </row>
    <row r="748" spans="9:12" ht="12.75">
      <c r="I748" s="18">
        <v>360.5</v>
      </c>
      <c r="J748" s="18">
        <f t="shared" si="75"/>
        <v>165952.6916757177</v>
      </c>
      <c r="K748" s="18">
        <f t="shared" si="76"/>
        <v>50</v>
      </c>
      <c r="L748" s="18">
        <f t="shared" si="77"/>
        <v>3319.053833514354</v>
      </c>
    </row>
    <row r="749" spans="9:12" ht="12.75">
      <c r="I749" s="18">
        <v>361</v>
      </c>
      <c r="J749" s="18">
        <f t="shared" si="75"/>
        <v>167483.129295092</v>
      </c>
      <c r="K749" s="18">
        <f t="shared" si="76"/>
        <v>50</v>
      </c>
      <c r="L749" s="18">
        <f t="shared" si="77"/>
        <v>3349.66258590184</v>
      </c>
    </row>
    <row r="750" spans="9:12" ht="12.75">
      <c r="I750" s="18">
        <v>361.5</v>
      </c>
      <c r="J750" s="18">
        <f t="shared" si="75"/>
        <v>169027.69019946305</v>
      </c>
      <c r="K750" s="18">
        <f t="shared" si="76"/>
        <v>50</v>
      </c>
      <c r="L750" s="18">
        <f t="shared" si="77"/>
        <v>3380.553803989261</v>
      </c>
    </row>
    <row r="751" spans="9:12" ht="12.75">
      <c r="I751" s="18">
        <v>362</v>
      </c>
      <c r="J751" s="18">
        <f t="shared" si="75"/>
        <v>170586.5047222009</v>
      </c>
      <c r="K751" s="18">
        <f t="shared" si="76"/>
        <v>50</v>
      </c>
      <c r="L751" s="18">
        <f t="shared" si="77"/>
        <v>3411.7300944440176</v>
      </c>
    </row>
    <row r="752" spans="9:12" ht="12.75">
      <c r="I752" s="18">
        <v>362.5</v>
      </c>
      <c r="J752" s="18">
        <f t="shared" si="75"/>
        <v>172159.70439942653</v>
      </c>
      <c r="K752" s="18">
        <f t="shared" si="76"/>
        <v>50</v>
      </c>
      <c r="L752" s="18">
        <f t="shared" si="77"/>
        <v>3443.1940879885306</v>
      </c>
    </row>
    <row r="753" spans="9:12" ht="12.75">
      <c r="I753" s="18">
        <v>363</v>
      </c>
      <c r="J753" s="18">
        <f t="shared" si="75"/>
        <v>173747.421981111</v>
      </c>
      <c r="K753" s="18">
        <f t="shared" si="76"/>
        <v>50</v>
      </c>
      <c r="L753" s="18">
        <f t="shared" si="77"/>
        <v>3474.9484396222197</v>
      </c>
    </row>
    <row r="754" spans="9:12" ht="12.75">
      <c r="I754" s="18">
        <v>363.5</v>
      </c>
      <c r="J754" s="18">
        <f t="shared" si="75"/>
        <v>175349.79144227784</v>
      </c>
      <c r="K754" s="18">
        <f t="shared" si="76"/>
        <v>50</v>
      </c>
      <c r="L754" s="18">
        <f t="shared" si="77"/>
        <v>3506.995828845557</v>
      </c>
    </row>
    <row r="755" spans="9:12" ht="12.75">
      <c r="I755" s="18">
        <v>364</v>
      </c>
      <c r="J755" s="18">
        <f t="shared" si="75"/>
        <v>176966.9479943075</v>
      </c>
      <c r="K755" s="18">
        <f t="shared" si="76"/>
        <v>50</v>
      </c>
      <c r="L755" s="18">
        <f t="shared" si="77"/>
        <v>3539.33895988615</v>
      </c>
    </row>
    <row r="756" spans="9:12" ht="12.75">
      <c r="I756" s="18">
        <v>364.5</v>
      </c>
      <c r="J756" s="18">
        <f t="shared" si="75"/>
        <v>178599.02809634653</v>
      </c>
      <c r="K756" s="18">
        <f t="shared" si="76"/>
        <v>50</v>
      </c>
      <c r="L756" s="18">
        <f t="shared" si="77"/>
        <v>3571.9805619269305</v>
      </c>
    </row>
    <row r="757" spans="9:12" ht="12.75">
      <c r="I757" s="18">
        <v>365</v>
      </c>
      <c r="J757" s="18">
        <f t="shared" si="75"/>
        <v>180246.16946682308</v>
      </c>
      <c r="K757" s="18">
        <f t="shared" si="76"/>
        <v>50</v>
      </c>
      <c r="L757" s="18">
        <f t="shared" si="77"/>
        <v>3604.9233893364617</v>
      </c>
    </row>
    <row r="758" spans="9:12" ht="12.75">
      <c r="I758" s="18">
        <v>365.5</v>
      </c>
      <c r="J758" s="18">
        <f t="shared" si="75"/>
        <v>181908.5110950679</v>
      </c>
      <c r="K758" s="18">
        <f t="shared" si="76"/>
        <v>50</v>
      </c>
      <c r="L758" s="18">
        <f t="shared" si="77"/>
        <v>3638.1702219013578</v>
      </c>
    </row>
    <row r="759" spans="9:12" ht="12.75">
      <c r="I759" s="18">
        <v>366</v>
      </c>
      <c r="J759" s="18">
        <f t="shared" si="75"/>
        <v>183586.19325304133</v>
      </c>
      <c r="K759" s="18">
        <f t="shared" si="76"/>
        <v>50</v>
      </c>
      <c r="L759" s="18">
        <f t="shared" si="77"/>
        <v>3671.7238650608265</v>
      </c>
    </row>
    <row r="760" spans="9:12" ht="12.75">
      <c r="I760" s="18">
        <v>366.5</v>
      </c>
      <c r="J760" s="18">
        <f t="shared" si="75"/>
        <v>185279.35750717128</v>
      </c>
      <c r="K760" s="18">
        <f t="shared" si="76"/>
        <v>50</v>
      </c>
      <c r="L760" s="18">
        <f t="shared" si="77"/>
        <v>3705.587150143426</v>
      </c>
    </row>
    <row r="761" spans="9:12" ht="12.75">
      <c r="I761" s="18">
        <v>367</v>
      </c>
      <c r="J761" s="18">
        <f t="shared" si="75"/>
        <v>186988.14673029757</v>
      </c>
      <c r="K761" s="18">
        <f t="shared" si="76"/>
        <v>50</v>
      </c>
      <c r="L761" s="18">
        <f t="shared" si="77"/>
        <v>3739.762934605951</v>
      </c>
    </row>
    <row r="762" spans="9:12" ht="12.75">
      <c r="I762" s="18">
        <v>367.5</v>
      </c>
      <c r="J762" s="18">
        <f t="shared" si="75"/>
        <v>188712.7051137293</v>
      </c>
      <c r="K762" s="18">
        <f t="shared" si="76"/>
        <v>50</v>
      </c>
      <c r="L762" s="18">
        <f t="shared" si="77"/>
        <v>3774.254102274586</v>
      </c>
    </row>
    <row r="763" spans="9:12" ht="12.75">
      <c r="I763" s="18">
        <v>368</v>
      </c>
      <c r="J763" s="18">
        <f t="shared" si="75"/>
        <v>190453.17817941075</v>
      </c>
      <c r="K763" s="18">
        <f t="shared" si="76"/>
        <v>50</v>
      </c>
      <c r="L763" s="18">
        <f t="shared" si="77"/>
        <v>3809.063563588215</v>
      </c>
    </row>
    <row r="764" spans="9:12" ht="12.75">
      <c r="I764" s="18">
        <v>368.5</v>
      </c>
      <c r="J764" s="18">
        <f t="shared" si="75"/>
        <v>192209.71279220123</v>
      </c>
      <c r="K764" s="18">
        <f t="shared" si="76"/>
        <v>50</v>
      </c>
      <c r="L764" s="18">
        <f t="shared" si="77"/>
        <v>3844.1942558440246</v>
      </c>
    </row>
    <row r="765" spans="9:12" ht="12.75">
      <c r="I765" s="18">
        <v>369</v>
      </c>
      <c r="J765" s="18">
        <f t="shared" si="75"/>
        <v>193982.45717226798</v>
      </c>
      <c r="K765" s="18">
        <f t="shared" si="76"/>
        <v>50</v>
      </c>
      <c r="L765" s="18">
        <f t="shared" si="77"/>
        <v>3879.6491434453596</v>
      </c>
    </row>
    <row r="766" spans="9:12" ht="12.75">
      <c r="I766" s="18">
        <v>369.5</v>
      </c>
      <c r="J766" s="18">
        <f t="shared" si="75"/>
        <v>195771.56090759355</v>
      </c>
      <c r="K766" s="18">
        <f t="shared" si="76"/>
        <v>50</v>
      </c>
      <c r="L766" s="18">
        <f t="shared" si="77"/>
        <v>3915.431218151871</v>
      </c>
    </row>
    <row r="767" spans="9:12" ht="12.75">
      <c r="I767" s="18">
        <v>370</v>
      </c>
      <c r="J767" s="18">
        <f t="shared" si="75"/>
        <v>197577.17496659784</v>
      </c>
      <c r="K767" s="18">
        <f t="shared" si="76"/>
        <v>50</v>
      </c>
      <c r="L767" s="18">
        <f t="shared" si="77"/>
        <v>3951.543499331957</v>
      </c>
    </row>
    <row r="768" spans="9:12" ht="12.75">
      <c r="I768" s="18">
        <v>370.5</v>
      </c>
      <c r="J768" s="18">
        <f t="shared" si="75"/>
        <v>199399.45171087727</v>
      </c>
      <c r="K768" s="18">
        <f t="shared" si="76"/>
        <v>50</v>
      </c>
      <c r="L768" s="18">
        <f t="shared" si="77"/>
        <v>3987.9890342175454</v>
      </c>
    </row>
    <row r="769" spans="9:12" ht="12.75">
      <c r="I769" s="18">
        <v>371</v>
      </c>
      <c r="J769" s="18">
        <f t="shared" si="75"/>
        <v>201238.54490806136</v>
      </c>
      <c r="K769" s="18">
        <f t="shared" si="76"/>
        <v>50</v>
      </c>
      <c r="L769" s="18">
        <f t="shared" si="77"/>
        <v>4024.7708981612273</v>
      </c>
    </row>
    <row r="770" spans="9:12" ht="12.75">
      <c r="I770" s="18">
        <v>371.5</v>
      </c>
      <c r="J770" s="18">
        <f t="shared" si="75"/>
        <v>203094.6097447887</v>
      </c>
      <c r="K770" s="18">
        <f t="shared" si="76"/>
        <v>50</v>
      </c>
      <c r="L770" s="18">
        <f t="shared" si="77"/>
        <v>4061.892194895774</v>
      </c>
    </row>
    <row r="771" spans="9:12" ht="12.75">
      <c r="I771" s="18">
        <v>372</v>
      </c>
      <c r="J771" s="18">
        <f t="shared" si="75"/>
        <v>204967.80283980083</v>
      </c>
      <c r="K771" s="18">
        <f t="shared" si="76"/>
        <v>50</v>
      </c>
      <c r="L771" s="18">
        <f t="shared" si="77"/>
        <v>4099.356056796017</v>
      </c>
    </row>
    <row r="772" spans="9:12" ht="12.75">
      <c r="I772" s="18">
        <v>372.5</v>
      </c>
      <c r="J772" s="18">
        <f t="shared" si="75"/>
        <v>206858.28225715825</v>
      </c>
      <c r="K772" s="18">
        <f t="shared" si="76"/>
        <v>50</v>
      </c>
      <c r="L772" s="18">
        <f t="shared" si="77"/>
        <v>4137.165645143165</v>
      </c>
    </row>
    <row r="773" spans="9:12" ht="12.75">
      <c r="I773" s="18">
        <v>373</v>
      </c>
      <c r="J773" s="18">
        <f t="shared" si="75"/>
        <v>208766.20751957942</v>
      </c>
      <c r="K773" s="18">
        <f t="shared" si="76"/>
        <v>50</v>
      </c>
      <c r="L773" s="18">
        <f t="shared" si="77"/>
        <v>4175.324150391589</v>
      </c>
    </row>
    <row r="774" spans="9:12" ht="12.75">
      <c r="I774" s="18">
        <v>373.5</v>
      </c>
      <c r="J774" s="18">
        <f t="shared" si="75"/>
        <v>210691.7396218999</v>
      </c>
      <c r="K774" s="18">
        <f t="shared" si="76"/>
        <v>50</v>
      </c>
      <c r="L774" s="18">
        <f t="shared" si="77"/>
        <v>4213.834792437998</v>
      </c>
    </row>
    <row r="775" spans="9:12" ht="12.75">
      <c r="I775" s="18">
        <v>374</v>
      </c>
      <c r="J775" s="18">
        <f t="shared" si="75"/>
        <v>212635.04104465854</v>
      </c>
      <c r="K775" s="18">
        <f t="shared" si="76"/>
        <v>50</v>
      </c>
      <c r="L775" s="18">
        <f t="shared" si="77"/>
        <v>4252.700820893171</v>
      </c>
    </row>
    <row r="776" spans="9:12" ht="12.75">
      <c r="I776" s="18">
        <v>374.5</v>
      </c>
      <c r="J776" s="18">
        <f t="shared" si="75"/>
        <v>214596.2757678075</v>
      </c>
      <c r="K776" s="18">
        <f t="shared" si="76"/>
        <v>50</v>
      </c>
      <c r="L776" s="18">
        <f t="shared" si="77"/>
        <v>4291.92551535615</v>
      </c>
    </row>
    <row r="777" spans="9:12" ht="12.75">
      <c r="I777" s="18">
        <v>375</v>
      </c>
      <c r="J777" s="18">
        <f t="shared" si="75"/>
        <v>216575.60928454986</v>
      </c>
      <c r="K777" s="18">
        <f t="shared" si="76"/>
        <v>50</v>
      </c>
      <c r="L777" s="18">
        <f t="shared" si="77"/>
        <v>4331.512185690997</v>
      </c>
    </row>
    <row r="778" spans="9:12" ht="12.75">
      <c r="I778" s="18">
        <v>375.5</v>
      </c>
      <c r="J778" s="18">
        <f t="shared" si="75"/>
        <v>218573.20861530348</v>
      </c>
      <c r="K778" s="18">
        <f t="shared" si="76"/>
        <v>50</v>
      </c>
      <c r="L778" s="18">
        <f t="shared" si="77"/>
        <v>4371.4641723060695</v>
      </c>
    </row>
    <row r="779" spans="9:12" ht="12.75">
      <c r="I779" s="18">
        <v>376</v>
      </c>
      <c r="J779" s="18">
        <f t="shared" si="75"/>
        <v>220589.2423217946</v>
      </c>
      <c r="K779" s="18">
        <f t="shared" si="76"/>
        <v>50</v>
      </c>
      <c r="L779" s="18">
        <f t="shared" si="77"/>
        <v>4411.784846435892</v>
      </c>
    </row>
    <row r="780" spans="9:12" ht="12.75">
      <c r="I780" s="18">
        <v>376.5</v>
      </c>
      <c r="J780" s="18">
        <f t="shared" si="75"/>
        <v>222623.880521282</v>
      </c>
      <c r="K780" s="18">
        <f t="shared" si="76"/>
        <v>50</v>
      </c>
      <c r="L780" s="18">
        <f t="shared" si="77"/>
        <v>4452.47761042564</v>
      </c>
    </row>
    <row r="781" spans="9:12" ht="12.75">
      <c r="I781" s="18">
        <v>377</v>
      </c>
      <c r="J781" s="18">
        <f t="shared" si="75"/>
        <v>224677.29490091198</v>
      </c>
      <c r="K781" s="18">
        <f t="shared" si="76"/>
        <v>50</v>
      </c>
      <c r="L781" s="18">
        <f t="shared" si="77"/>
        <v>4493.545898018239</v>
      </c>
    </row>
    <row r="782" spans="9:12" ht="12.75">
      <c r="I782" s="18">
        <v>377.5</v>
      </c>
      <c r="J782" s="18">
        <f t="shared" si="75"/>
        <v>226749.65873220473</v>
      </c>
      <c r="K782" s="18">
        <f t="shared" si="76"/>
        <v>50</v>
      </c>
      <c r="L782" s="18">
        <f t="shared" si="77"/>
        <v>4534.993174644094</v>
      </c>
    </row>
    <row r="783" spans="9:12" ht="12.75">
      <c r="I783" s="18">
        <v>378</v>
      </c>
      <c r="J783" s="18">
        <f t="shared" si="75"/>
        <v>228841.146885676</v>
      </c>
      <c r="K783" s="18">
        <f t="shared" si="76"/>
        <v>50</v>
      </c>
      <c r="L783" s="18">
        <f t="shared" si="77"/>
        <v>4576.822937713519</v>
      </c>
    </row>
    <row r="784" spans="9:12" ht="12.75">
      <c r="I784" s="18">
        <v>378.5</v>
      </c>
      <c r="J784" s="18">
        <f t="shared" si="75"/>
        <v>230951.93584559293</v>
      </c>
      <c r="K784" s="18">
        <f t="shared" si="76"/>
        <v>50</v>
      </c>
      <c r="L784" s="18">
        <f t="shared" si="77"/>
        <v>4619.0387169118585</v>
      </c>
    </row>
    <row r="785" spans="9:12" ht="12.75">
      <c r="I785" s="18">
        <v>379</v>
      </c>
      <c r="J785" s="18">
        <f t="shared" si="75"/>
        <v>233082.2037248667</v>
      </c>
      <c r="K785" s="18">
        <f t="shared" si="76"/>
        <v>50</v>
      </c>
      <c r="L785" s="18">
        <f t="shared" si="77"/>
        <v>4661.644074497334</v>
      </c>
    </row>
    <row r="786" spans="9:12" ht="12.75">
      <c r="I786" s="18">
        <v>379.5</v>
      </c>
      <c r="J786" s="18">
        <f t="shared" si="75"/>
        <v>235232.13028008112</v>
      </c>
      <c r="K786" s="18">
        <f t="shared" si="76"/>
        <v>50</v>
      </c>
      <c r="L786" s="18">
        <f t="shared" si="77"/>
        <v>4704.642605601623</v>
      </c>
    </row>
    <row r="787" spans="9:12" ht="12.75">
      <c r="I787" s="18">
        <v>380</v>
      </c>
      <c r="J787" s="18">
        <f t="shared" si="75"/>
        <v>237401.8969266612</v>
      </c>
      <c r="K787" s="18">
        <f t="shared" si="76"/>
        <v>50</v>
      </c>
      <c r="L787" s="18">
        <f t="shared" si="77"/>
        <v>4748.0379385332235</v>
      </c>
    </row>
    <row r="788" spans="9:12" ht="12.75">
      <c r="I788" s="18">
        <v>380.5</v>
      </c>
      <c r="J788" s="18">
        <f t="shared" si="75"/>
        <v>239591.6867541817</v>
      </c>
      <c r="K788" s="18">
        <f t="shared" si="76"/>
        <v>50</v>
      </c>
      <c r="L788" s="18">
        <f t="shared" si="77"/>
        <v>4791.833735083634</v>
      </c>
    </row>
    <row r="789" spans="9:12" ht="12.75">
      <c r="I789" s="18">
        <v>381</v>
      </c>
      <c r="J789" s="18">
        <f t="shared" si="75"/>
        <v>241801.68454181703</v>
      </c>
      <c r="K789" s="18">
        <f t="shared" si="76"/>
        <v>50</v>
      </c>
      <c r="L789" s="18">
        <f t="shared" si="77"/>
        <v>4836.033690836341</v>
      </c>
    </row>
    <row r="790" spans="9:12" ht="12.75">
      <c r="I790" s="18">
        <v>381.5</v>
      </c>
      <c r="J790" s="18">
        <f t="shared" si="75"/>
        <v>244032.07677393174</v>
      </c>
      <c r="K790" s="18">
        <f t="shared" si="76"/>
        <v>50</v>
      </c>
      <c r="L790" s="18">
        <f t="shared" si="77"/>
        <v>4880.641535478635</v>
      </c>
    </row>
    <row r="791" spans="9:12" ht="12.75">
      <c r="I791" s="18">
        <v>382</v>
      </c>
      <c r="J791" s="18">
        <f t="shared" si="75"/>
        <v>246283.05165581813</v>
      </c>
      <c r="K791" s="18">
        <f t="shared" si="76"/>
        <v>50</v>
      </c>
      <c r="L791" s="18">
        <f t="shared" si="77"/>
        <v>4925.661033116363</v>
      </c>
    </row>
    <row r="792" spans="9:12" ht="12.75">
      <c r="I792" s="18">
        <v>382.5</v>
      </c>
      <c r="J792" s="18">
        <f t="shared" si="75"/>
        <v>248554.7991295761</v>
      </c>
      <c r="K792" s="18">
        <f t="shared" si="76"/>
        <v>50</v>
      </c>
      <c r="L792" s="18">
        <f t="shared" si="77"/>
        <v>4971.095982591522</v>
      </c>
    </row>
    <row r="793" spans="9:12" ht="12.75">
      <c r="I793" s="18">
        <v>383</v>
      </c>
      <c r="J793" s="18">
        <f t="shared" si="75"/>
        <v>250847.5108901424</v>
      </c>
      <c r="K793" s="18">
        <f t="shared" si="76"/>
        <v>50</v>
      </c>
      <c r="L793" s="18">
        <f t="shared" si="77"/>
        <v>5016.950217802848</v>
      </c>
    </row>
    <row r="794" spans="9:12" ht="12.75">
      <c r="I794" s="18">
        <v>383.5</v>
      </c>
      <c r="J794" s="18">
        <f t="shared" si="75"/>
        <v>253161.38040146488</v>
      </c>
      <c r="K794" s="18">
        <f t="shared" si="76"/>
        <v>50</v>
      </c>
      <c r="L794" s="18">
        <f t="shared" si="77"/>
        <v>5063.227608029298</v>
      </c>
    </row>
    <row r="795" spans="9:12" ht="12.75">
      <c r="I795" s="18">
        <v>384</v>
      </c>
      <c r="J795" s="18">
        <f aca="true" t="shared" si="78" ref="J795:J858">$I$18*POWER(COSH(I795/($I$7*100/(2*PI()*$I$4)))+$I$11*SINH(I795/($I$7*100/(2*PI()*$I$4))),2)</f>
        <v>255496.60291282777</v>
      </c>
      <c r="K795" s="18">
        <f t="shared" si="76"/>
        <v>50</v>
      </c>
      <c r="L795" s="18">
        <f t="shared" si="77"/>
        <v>5109.932058256555</v>
      </c>
    </row>
    <row r="796" spans="9:12" ht="12.75">
      <c r="I796" s="18">
        <v>384.5</v>
      </c>
      <c r="J796" s="18">
        <f t="shared" si="78"/>
        <v>257853.3754753272</v>
      </c>
      <c r="K796" s="18">
        <f aca="true" t="shared" si="79" ref="K796:K859">$I$6</f>
        <v>50</v>
      </c>
      <c r="L796" s="18">
        <f aca="true" t="shared" si="80" ref="L796:L859">J796/K796</f>
        <v>5157.0675095065435</v>
      </c>
    </row>
    <row r="797" spans="9:12" ht="12.75">
      <c r="I797" s="18">
        <v>385</v>
      </c>
      <c r="J797" s="18">
        <f t="shared" si="78"/>
        <v>260231.89695849983</v>
      </c>
      <c r="K797" s="18">
        <f t="shared" si="79"/>
        <v>50</v>
      </c>
      <c r="L797" s="18">
        <f t="shared" si="80"/>
        <v>5204.637939169997</v>
      </c>
    </row>
    <row r="798" spans="9:12" ht="12.75">
      <c r="I798" s="18">
        <v>385.5</v>
      </c>
      <c r="J798" s="18">
        <f t="shared" si="78"/>
        <v>262632.3680671021</v>
      </c>
      <c r="K798" s="18">
        <f t="shared" si="79"/>
        <v>50</v>
      </c>
      <c r="L798" s="18">
        <f t="shared" si="80"/>
        <v>5252.647361342042</v>
      </c>
    </row>
    <row r="799" spans="9:12" ht="12.75">
      <c r="I799" s="18">
        <v>386</v>
      </c>
      <c r="J799" s="18">
        <f t="shared" si="78"/>
        <v>265054.9913580476</v>
      </c>
      <c r="K799" s="18">
        <f t="shared" si="79"/>
        <v>50</v>
      </c>
      <c r="L799" s="18">
        <f t="shared" si="80"/>
        <v>5301.0998271609515</v>
      </c>
    </row>
    <row r="800" spans="9:12" ht="12.75">
      <c r="I800" s="18">
        <v>386.5</v>
      </c>
      <c r="J800" s="18">
        <f t="shared" si="78"/>
        <v>267499.9712574979</v>
      </c>
      <c r="K800" s="18">
        <f t="shared" si="79"/>
        <v>50</v>
      </c>
      <c r="L800" s="18">
        <f t="shared" si="80"/>
        <v>5349.999425149958</v>
      </c>
    </row>
    <row r="801" spans="9:12" ht="12.75">
      <c r="I801" s="18">
        <v>387</v>
      </c>
      <c r="J801" s="18">
        <f t="shared" si="78"/>
        <v>269967.5140781145</v>
      </c>
      <c r="K801" s="18">
        <f t="shared" si="79"/>
        <v>50</v>
      </c>
      <c r="L801" s="18">
        <f t="shared" si="80"/>
        <v>5399.35028156229</v>
      </c>
    </row>
    <row r="802" spans="9:12" ht="12.75">
      <c r="I802" s="18">
        <v>387.5</v>
      </c>
      <c r="J802" s="18">
        <f t="shared" si="78"/>
        <v>272457.8280364657</v>
      </c>
      <c r="K802" s="18">
        <f t="shared" si="79"/>
        <v>50</v>
      </c>
      <c r="L802" s="18">
        <f t="shared" si="80"/>
        <v>5449.156560729313</v>
      </c>
    </row>
    <row r="803" spans="9:12" ht="12.75">
      <c r="I803" s="18">
        <v>388</v>
      </c>
      <c r="J803" s="18">
        <f t="shared" si="78"/>
        <v>274971.1232705978</v>
      </c>
      <c r="K803" s="18">
        <f t="shared" si="79"/>
        <v>50</v>
      </c>
      <c r="L803" s="18">
        <f t="shared" si="80"/>
        <v>5499.422465411955</v>
      </c>
    </row>
    <row r="804" spans="9:12" ht="12.75">
      <c r="I804" s="18">
        <v>388.5</v>
      </c>
      <c r="J804" s="18">
        <f t="shared" si="78"/>
        <v>277507.61185776617</v>
      </c>
      <c r="K804" s="18">
        <f t="shared" si="79"/>
        <v>50</v>
      </c>
      <c r="L804" s="18">
        <f t="shared" si="80"/>
        <v>5550.152237155324</v>
      </c>
    </row>
    <row r="805" spans="9:12" ht="12.75">
      <c r="I805" s="18">
        <v>389</v>
      </c>
      <c r="J805" s="18">
        <f t="shared" si="78"/>
        <v>280067.5078323319</v>
      </c>
      <c r="K805" s="18">
        <f t="shared" si="79"/>
        <v>50</v>
      </c>
      <c r="L805" s="18">
        <f t="shared" si="80"/>
        <v>5601.3501566466375</v>
      </c>
    </row>
    <row r="806" spans="9:12" ht="12.75">
      <c r="I806" s="18">
        <v>389.5</v>
      </c>
      <c r="J806" s="18">
        <f t="shared" si="78"/>
        <v>282651.027203821</v>
      </c>
      <c r="K806" s="18">
        <f t="shared" si="79"/>
        <v>50</v>
      </c>
      <c r="L806" s="18">
        <f t="shared" si="80"/>
        <v>5653.02054407642</v>
      </c>
    </row>
    <row r="807" spans="9:12" ht="12.75">
      <c r="I807" s="18">
        <v>390</v>
      </c>
      <c r="J807" s="18">
        <f t="shared" si="78"/>
        <v>285258.38797515293</v>
      </c>
      <c r="K807" s="18">
        <f t="shared" si="79"/>
        <v>50</v>
      </c>
      <c r="L807" s="18">
        <f t="shared" si="80"/>
        <v>5705.167759503059</v>
      </c>
    </row>
    <row r="808" spans="9:12" ht="12.75">
      <c r="I808" s="18">
        <v>390.5</v>
      </c>
      <c r="J808" s="18">
        <f t="shared" si="78"/>
        <v>287889.8101610354</v>
      </c>
      <c r="K808" s="18">
        <f t="shared" si="79"/>
        <v>50</v>
      </c>
      <c r="L808" s="18">
        <f t="shared" si="80"/>
        <v>5757.796203220708</v>
      </c>
    </row>
    <row r="809" spans="9:12" ht="12.75">
      <c r="I809" s="18">
        <v>391</v>
      </c>
      <c r="J809" s="18">
        <f t="shared" si="78"/>
        <v>290545.5158065306</v>
      </c>
      <c r="K809" s="18">
        <f t="shared" si="79"/>
        <v>50</v>
      </c>
      <c r="L809" s="18">
        <f t="shared" si="80"/>
        <v>5810.910316130612</v>
      </c>
    </row>
    <row r="810" spans="9:12" ht="12.75">
      <c r="I810" s="18">
        <v>391.5</v>
      </c>
      <c r="J810" s="18">
        <f t="shared" si="78"/>
        <v>293225.7290057906</v>
      </c>
      <c r="K810" s="18">
        <f t="shared" si="79"/>
        <v>50</v>
      </c>
      <c r="L810" s="18">
        <f t="shared" si="80"/>
        <v>5864.514580115812</v>
      </c>
    </row>
    <row r="811" spans="9:12" ht="12.75">
      <c r="I811" s="18">
        <v>392</v>
      </c>
      <c r="J811" s="18">
        <f t="shared" si="78"/>
        <v>295930.6759209683</v>
      </c>
      <c r="K811" s="18">
        <f t="shared" si="79"/>
        <v>50</v>
      </c>
      <c r="L811" s="18">
        <f t="shared" si="80"/>
        <v>5918.613518419366</v>
      </c>
    </row>
    <row r="812" spans="9:12" ht="12.75">
      <c r="I812" s="18">
        <v>392.5</v>
      </c>
      <c r="J812" s="18">
        <f t="shared" si="78"/>
        <v>298660.58480129926</v>
      </c>
      <c r="K812" s="18">
        <f t="shared" si="79"/>
        <v>50</v>
      </c>
      <c r="L812" s="18">
        <f t="shared" si="80"/>
        <v>5973.2116960259855</v>
      </c>
    </row>
    <row r="813" spans="9:12" ht="12.75">
      <c r="I813" s="18">
        <v>393</v>
      </c>
      <c r="J813" s="18">
        <f t="shared" si="78"/>
        <v>301415.6860023654</v>
      </c>
      <c r="K813" s="18">
        <f t="shared" si="79"/>
        <v>50</v>
      </c>
      <c r="L813" s="18">
        <f t="shared" si="80"/>
        <v>6028.3137200473075</v>
      </c>
    </row>
    <row r="814" spans="9:12" ht="12.75">
      <c r="I814" s="18">
        <v>393.5</v>
      </c>
      <c r="J814" s="18">
        <f t="shared" si="78"/>
        <v>304196.2120055293</v>
      </c>
      <c r="K814" s="18">
        <f t="shared" si="79"/>
        <v>50</v>
      </c>
      <c r="L814" s="18">
        <f t="shared" si="80"/>
        <v>6083.924240110587</v>
      </c>
    </row>
    <row r="815" spans="9:12" ht="12.75">
      <c r="I815" s="18">
        <v>394</v>
      </c>
      <c r="J815" s="18">
        <f t="shared" si="78"/>
        <v>307002.3974375537</v>
      </c>
      <c r="K815" s="18">
        <f t="shared" si="79"/>
        <v>50</v>
      </c>
      <c r="L815" s="18">
        <f t="shared" si="80"/>
        <v>6140.047948751074</v>
      </c>
    </row>
    <row r="816" spans="9:12" ht="12.75">
      <c r="I816" s="18">
        <v>394.5</v>
      </c>
      <c r="J816" s="18">
        <f t="shared" si="78"/>
        <v>309834.47909039824</v>
      </c>
      <c r="K816" s="18">
        <f t="shared" si="79"/>
        <v>50</v>
      </c>
      <c r="L816" s="18">
        <f t="shared" si="80"/>
        <v>6196.689581807965</v>
      </c>
    </row>
    <row r="817" spans="9:12" ht="12.75">
      <c r="I817" s="18">
        <v>395</v>
      </c>
      <c r="J817" s="18">
        <f t="shared" si="78"/>
        <v>312692.69594120263</v>
      </c>
      <c r="K817" s="18">
        <f t="shared" si="79"/>
        <v>50</v>
      </c>
      <c r="L817" s="18">
        <f t="shared" si="80"/>
        <v>6253.853918824053</v>
      </c>
    </row>
    <row r="818" spans="9:12" ht="12.75">
      <c r="I818" s="18">
        <v>395.5</v>
      </c>
      <c r="J818" s="18">
        <f t="shared" si="78"/>
        <v>315577.2891724502</v>
      </c>
      <c r="K818" s="18">
        <f t="shared" si="79"/>
        <v>50</v>
      </c>
      <c r="L818" s="18">
        <f t="shared" si="80"/>
        <v>6311.545783449004</v>
      </c>
    </row>
    <row r="819" spans="9:12" ht="12.75">
      <c r="I819" s="18">
        <v>396</v>
      </c>
      <c r="J819" s="18">
        <f t="shared" si="78"/>
        <v>318488.50219231955</v>
      </c>
      <c r="K819" s="18">
        <f t="shared" si="79"/>
        <v>50</v>
      </c>
      <c r="L819" s="18">
        <f t="shared" si="80"/>
        <v>6369.770043846391</v>
      </c>
    </row>
    <row r="820" spans="9:12" ht="12.75">
      <c r="I820" s="18">
        <v>396.5</v>
      </c>
      <c r="J820" s="18">
        <f t="shared" si="78"/>
        <v>321426.5806552245</v>
      </c>
      <c r="K820" s="18">
        <f t="shared" si="79"/>
        <v>50</v>
      </c>
      <c r="L820" s="18">
        <f t="shared" si="80"/>
        <v>6428.53161310449</v>
      </c>
    </row>
    <row r="821" spans="9:12" ht="12.75">
      <c r="I821" s="18">
        <v>397</v>
      </c>
      <c r="J821" s="18">
        <f t="shared" si="78"/>
        <v>324391.77248254354</v>
      </c>
      <c r="K821" s="18">
        <f t="shared" si="79"/>
        <v>50</v>
      </c>
      <c r="L821" s="18">
        <f t="shared" si="80"/>
        <v>6487.835449650871</v>
      </c>
    </row>
    <row r="822" spans="9:12" ht="12.75">
      <c r="I822" s="18">
        <v>397.5</v>
      </c>
      <c r="J822" s="18">
        <f t="shared" si="78"/>
        <v>327384.3278835379</v>
      </c>
      <c r="K822" s="18">
        <f t="shared" si="79"/>
        <v>50</v>
      </c>
      <c r="L822" s="18">
        <f t="shared" si="80"/>
        <v>6547.686557670759</v>
      </c>
    </row>
    <row r="823" spans="9:12" ht="12.75">
      <c r="I823" s="18">
        <v>398</v>
      </c>
      <c r="J823" s="18">
        <f t="shared" si="78"/>
        <v>330404.49937646685</v>
      </c>
      <c r="K823" s="18">
        <f t="shared" si="79"/>
        <v>50</v>
      </c>
      <c r="L823" s="18">
        <f t="shared" si="80"/>
        <v>6608.089987529337</v>
      </c>
    </row>
    <row r="824" spans="9:12" ht="12.75">
      <c r="I824" s="18">
        <v>398.5</v>
      </c>
      <c r="J824" s="18">
        <f t="shared" si="78"/>
        <v>333452.54180989426</v>
      </c>
      <c r="K824" s="18">
        <f t="shared" si="79"/>
        <v>50</v>
      </c>
      <c r="L824" s="18">
        <f t="shared" si="80"/>
        <v>6669.0508361978855</v>
      </c>
    </row>
    <row r="825" spans="9:12" ht="12.75">
      <c r="I825" s="18">
        <v>399</v>
      </c>
      <c r="J825" s="18">
        <f t="shared" si="78"/>
        <v>336528.71238419454</v>
      </c>
      <c r="K825" s="18">
        <f t="shared" si="79"/>
        <v>50</v>
      </c>
      <c r="L825" s="18">
        <f t="shared" si="80"/>
        <v>6730.5742476838905</v>
      </c>
    </row>
    <row r="826" spans="9:12" ht="12.75">
      <c r="I826" s="18">
        <v>399.5</v>
      </c>
      <c r="J826" s="18">
        <f t="shared" si="78"/>
        <v>339633.2706732546</v>
      </c>
      <c r="K826" s="18">
        <f t="shared" si="79"/>
        <v>50</v>
      </c>
      <c r="L826" s="18">
        <f t="shared" si="80"/>
        <v>6792.665413465093</v>
      </c>
    </row>
    <row r="827" spans="9:12" ht="12.75">
      <c r="I827" s="18">
        <v>400</v>
      </c>
      <c r="J827" s="18">
        <f t="shared" si="78"/>
        <v>342766.4786463782</v>
      </c>
      <c r="K827" s="18">
        <f t="shared" si="79"/>
        <v>50</v>
      </c>
      <c r="L827" s="18">
        <f t="shared" si="80"/>
        <v>6855.329572927564</v>
      </c>
    </row>
    <row r="828" spans="9:12" ht="12.75">
      <c r="I828" s="18">
        <v>400.5</v>
      </c>
      <c r="J828" s="18">
        <f t="shared" si="78"/>
        <v>345928.60069039016</v>
      </c>
      <c r="K828" s="18">
        <f t="shared" si="79"/>
        <v>50</v>
      </c>
      <c r="L828" s="18">
        <f t="shared" si="80"/>
        <v>6918.572013807803</v>
      </c>
    </row>
    <row r="829" spans="9:12" ht="12.75">
      <c r="I829" s="18">
        <v>401</v>
      </c>
      <c r="J829" s="18">
        <f t="shared" si="78"/>
        <v>349119.903631948</v>
      </c>
      <c r="K829" s="18">
        <f t="shared" si="79"/>
        <v>50</v>
      </c>
      <c r="L829" s="18">
        <f t="shared" si="80"/>
        <v>6982.39807263896</v>
      </c>
    </row>
    <row r="830" spans="9:12" ht="12.75">
      <c r="I830" s="18">
        <v>401.5</v>
      </c>
      <c r="J830" s="18">
        <f t="shared" si="78"/>
        <v>352340.6567600552</v>
      </c>
      <c r="K830" s="18">
        <f t="shared" si="79"/>
        <v>50</v>
      </c>
      <c r="L830" s="18">
        <f t="shared" si="80"/>
        <v>7046.813135201104</v>
      </c>
    </row>
    <row r="831" spans="9:12" ht="12.75">
      <c r="I831" s="18">
        <v>402</v>
      </c>
      <c r="J831" s="18">
        <f t="shared" si="78"/>
        <v>355591.13184878574</v>
      </c>
      <c r="K831" s="18">
        <f t="shared" si="79"/>
        <v>50</v>
      </c>
      <c r="L831" s="18">
        <f t="shared" si="80"/>
        <v>7111.822636975715</v>
      </c>
    </row>
    <row r="832" spans="9:12" ht="12.75">
      <c r="I832" s="18">
        <v>402.5</v>
      </c>
      <c r="J832" s="18">
        <f t="shared" si="78"/>
        <v>358871.603180216</v>
      </c>
      <c r="K832" s="18">
        <f t="shared" si="79"/>
        <v>50</v>
      </c>
      <c r="L832" s="18">
        <f t="shared" si="80"/>
        <v>7177.432063604319</v>
      </c>
    </row>
    <row r="833" spans="9:12" ht="12.75">
      <c r="I833" s="18">
        <v>403</v>
      </c>
      <c r="J833" s="18">
        <f t="shared" si="78"/>
        <v>362182.34756757104</v>
      </c>
      <c r="K833" s="18">
        <f t="shared" si="79"/>
        <v>50</v>
      </c>
      <c r="L833" s="18">
        <f t="shared" si="80"/>
        <v>7243.64695135142</v>
      </c>
    </row>
    <row r="834" spans="9:12" ht="12.75">
      <c r="I834" s="18">
        <v>403.5</v>
      </c>
      <c r="J834" s="18">
        <f t="shared" si="78"/>
        <v>365523.6443785799</v>
      </c>
      <c r="K834" s="18">
        <f t="shared" si="79"/>
        <v>50</v>
      </c>
      <c r="L834" s="18">
        <f t="shared" si="80"/>
        <v>7310.472887571598</v>
      </c>
    </row>
    <row r="835" spans="9:12" ht="12.75">
      <c r="I835" s="18">
        <v>404</v>
      </c>
      <c r="J835" s="18">
        <f t="shared" si="78"/>
        <v>368895.7755590518</v>
      </c>
      <c r="K835" s="18">
        <f t="shared" si="79"/>
        <v>50</v>
      </c>
      <c r="L835" s="18">
        <f t="shared" si="80"/>
        <v>7377.915511181036</v>
      </c>
    </row>
    <row r="836" spans="9:12" ht="12.75">
      <c r="I836" s="18">
        <v>404.5</v>
      </c>
      <c r="J836" s="18">
        <f t="shared" si="78"/>
        <v>372299.02565666585</v>
      </c>
      <c r="K836" s="18">
        <f t="shared" si="79"/>
        <v>50</v>
      </c>
      <c r="L836" s="18">
        <f t="shared" si="80"/>
        <v>7445.980513133317</v>
      </c>
    </row>
    <row r="837" spans="9:12" ht="12.75">
      <c r="I837" s="18">
        <v>405</v>
      </c>
      <c r="J837" s="18">
        <f t="shared" si="78"/>
        <v>375733.6818449831</v>
      </c>
      <c r="K837" s="18">
        <f t="shared" si="79"/>
        <v>50</v>
      </c>
      <c r="L837" s="18">
        <f t="shared" si="80"/>
        <v>7514.673636899662</v>
      </c>
    </row>
    <row r="838" spans="9:12" ht="12.75">
      <c r="I838" s="18">
        <v>405.5</v>
      </c>
      <c r="J838" s="18">
        <f t="shared" si="78"/>
        <v>379200.0339476772</v>
      </c>
      <c r="K838" s="18">
        <f t="shared" si="79"/>
        <v>50</v>
      </c>
      <c r="L838" s="18">
        <f t="shared" si="80"/>
        <v>7584.000678953544</v>
      </c>
    </row>
    <row r="839" spans="9:12" ht="12.75">
      <c r="I839" s="18">
        <v>406</v>
      </c>
      <c r="J839" s="18">
        <f t="shared" si="78"/>
        <v>382698.37446299155</v>
      </c>
      <c r="K839" s="18">
        <f t="shared" si="79"/>
        <v>50</v>
      </c>
      <c r="L839" s="18">
        <f t="shared" si="80"/>
        <v>7653.9674892598305</v>
      </c>
    </row>
    <row r="840" spans="9:12" ht="12.75">
      <c r="I840" s="18">
        <v>406.5</v>
      </c>
      <c r="J840" s="18">
        <f t="shared" si="78"/>
        <v>386228.9985884202</v>
      </c>
      <c r="K840" s="18">
        <f t="shared" si="79"/>
        <v>50</v>
      </c>
      <c r="L840" s="18">
        <f t="shared" si="80"/>
        <v>7724.579971768404</v>
      </c>
    </row>
    <row r="841" spans="9:12" ht="12.75">
      <c r="I841" s="18">
        <v>407</v>
      </c>
      <c r="J841" s="18">
        <f t="shared" si="78"/>
        <v>389792.20424561895</v>
      </c>
      <c r="K841" s="18">
        <f t="shared" si="79"/>
        <v>50</v>
      </c>
      <c r="L841" s="18">
        <f t="shared" si="80"/>
        <v>7795.844084912379</v>
      </c>
    </row>
    <row r="842" spans="9:12" ht="12.75">
      <c r="I842" s="18">
        <v>407.5</v>
      </c>
      <c r="J842" s="18">
        <f t="shared" si="78"/>
        <v>393388.2921055414</v>
      </c>
      <c r="K842" s="18">
        <f t="shared" si="79"/>
        <v>50</v>
      </c>
      <c r="L842" s="18">
        <f t="shared" si="80"/>
        <v>7867.765842110828</v>
      </c>
    </row>
    <row r="843" spans="9:12" ht="12.75">
      <c r="I843" s="18">
        <v>408</v>
      </c>
      <c r="J843" s="18">
        <f t="shared" si="78"/>
        <v>397017.56561381364</v>
      </c>
      <c r="K843" s="18">
        <f t="shared" si="79"/>
        <v>50</v>
      </c>
      <c r="L843" s="18">
        <f t="shared" si="80"/>
        <v>7940.351312276272</v>
      </c>
    </row>
    <row r="844" spans="9:12" ht="12.75">
      <c r="I844" s="18">
        <v>408.5</v>
      </c>
      <c r="J844" s="18">
        <f t="shared" si="78"/>
        <v>400680.3310163367</v>
      </c>
      <c r="K844" s="18">
        <f t="shared" si="79"/>
        <v>50</v>
      </c>
      <c r="L844" s="18">
        <f t="shared" si="80"/>
        <v>8013.606620326734</v>
      </c>
    </row>
    <row r="845" spans="9:12" ht="12.75">
      <c r="I845" s="18">
        <v>409</v>
      </c>
      <c r="J845" s="18">
        <f t="shared" si="78"/>
        <v>404376.8973851315</v>
      </c>
      <c r="K845" s="18">
        <f t="shared" si="79"/>
        <v>50</v>
      </c>
      <c r="L845" s="18">
        <f t="shared" si="80"/>
        <v>8087.53794770263</v>
      </c>
    </row>
    <row r="846" spans="9:12" ht="12.75">
      <c r="I846" s="18">
        <v>409.5</v>
      </c>
      <c r="J846" s="18">
        <f t="shared" si="78"/>
        <v>408107.5766444159</v>
      </c>
      <c r="K846" s="18">
        <f t="shared" si="79"/>
        <v>50</v>
      </c>
      <c r="L846" s="18">
        <f t="shared" si="80"/>
        <v>8162.151532888318</v>
      </c>
    </row>
    <row r="847" spans="9:12" ht="12.75">
      <c r="I847" s="18">
        <v>410</v>
      </c>
      <c r="J847" s="18">
        <f t="shared" si="78"/>
        <v>411872.6835969268</v>
      </c>
      <c r="K847" s="18">
        <f t="shared" si="79"/>
        <v>50</v>
      </c>
      <c r="L847" s="18">
        <f t="shared" si="80"/>
        <v>8237.453671938536</v>
      </c>
    </row>
    <row r="848" spans="9:12" ht="12.75">
      <c r="I848" s="18">
        <v>410.5</v>
      </c>
      <c r="J848" s="18">
        <f t="shared" si="78"/>
        <v>415672.53595048387</v>
      </c>
      <c r="K848" s="18">
        <f t="shared" si="79"/>
        <v>50</v>
      </c>
      <c r="L848" s="18">
        <f t="shared" si="80"/>
        <v>8313.450719009677</v>
      </c>
    </row>
    <row r="849" spans="9:12" ht="12.75">
      <c r="I849" s="18">
        <v>411</v>
      </c>
      <c r="J849" s="18">
        <f t="shared" si="78"/>
        <v>419507.4543447995</v>
      </c>
      <c r="K849" s="18">
        <f t="shared" si="79"/>
        <v>50</v>
      </c>
      <c r="L849" s="18">
        <f t="shared" si="80"/>
        <v>8390.14908689599</v>
      </c>
    </row>
    <row r="850" spans="9:12" ht="12.75">
      <c r="I850" s="18">
        <v>411.5</v>
      </c>
      <c r="J850" s="18">
        <f t="shared" si="78"/>
        <v>423377.7623785328</v>
      </c>
      <c r="K850" s="18">
        <f t="shared" si="79"/>
        <v>50</v>
      </c>
      <c r="L850" s="18">
        <f t="shared" si="80"/>
        <v>8467.555247570655</v>
      </c>
    </row>
    <row r="851" spans="9:12" ht="12.75">
      <c r="I851" s="18">
        <v>412</v>
      </c>
      <c r="J851" s="18">
        <f t="shared" si="78"/>
        <v>427283.78663659707</v>
      </c>
      <c r="K851" s="18">
        <f t="shared" si="79"/>
        <v>50</v>
      </c>
      <c r="L851" s="18">
        <f t="shared" si="80"/>
        <v>8545.675732731941</v>
      </c>
    </row>
    <row r="852" spans="9:12" ht="12.75">
      <c r="I852" s="18">
        <v>412.5</v>
      </c>
      <c r="J852" s="18">
        <f t="shared" si="78"/>
        <v>431225.8567177173</v>
      </c>
      <c r="K852" s="18">
        <f t="shared" si="79"/>
        <v>50</v>
      </c>
      <c r="L852" s="18">
        <f t="shared" si="80"/>
        <v>8624.517134354346</v>
      </c>
    </row>
    <row r="853" spans="9:12" ht="12.75">
      <c r="I853" s="18">
        <v>413</v>
      </c>
      <c r="J853" s="18">
        <f t="shared" si="78"/>
        <v>435204.3052622432</v>
      </c>
      <c r="K853" s="18">
        <f t="shared" si="79"/>
        <v>50</v>
      </c>
      <c r="L853" s="18">
        <f t="shared" si="80"/>
        <v>8704.086105244864</v>
      </c>
    </row>
    <row r="854" spans="9:12" ht="12.75">
      <c r="I854" s="18">
        <v>413.5</v>
      </c>
      <c r="J854" s="18">
        <f t="shared" si="78"/>
        <v>439219.4679802168</v>
      </c>
      <c r="K854" s="18">
        <f t="shared" si="79"/>
        <v>50</v>
      </c>
      <c r="L854" s="18">
        <f t="shared" si="80"/>
        <v>8784.389359604336</v>
      </c>
    </row>
    <row r="855" spans="9:12" ht="12.75">
      <c r="I855" s="18">
        <v>414</v>
      </c>
      <c r="J855" s="18">
        <f t="shared" si="78"/>
        <v>443271.6836797011</v>
      </c>
      <c r="K855" s="18">
        <f t="shared" si="79"/>
        <v>50</v>
      </c>
      <c r="L855" s="18">
        <f t="shared" si="80"/>
        <v>8865.433673594023</v>
      </c>
    </row>
    <row r="856" spans="9:12" ht="12.75">
      <c r="I856" s="18">
        <v>414.5</v>
      </c>
      <c r="J856" s="18">
        <f t="shared" si="78"/>
        <v>447361.29429536895</v>
      </c>
      <c r="K856" s="18">
        <f t="shared" si="79"/>
        <v>50</v>
      </c>
      <c r="L856" s="18">
        <f t="shared" si="80"/>
        <v>8947.225885907379</v>
      </c>
    </row>
    <row r="857" spans="9:12" ht="12.75">
      <c r="I857" s="18">
        <v>415</v>
      </c>
      <c r="J857" s="18">
        <f t="shared" si="78"/>
        <v>451488.644917358</v>
      </c>
      <c r="K857" s="18">
        <f t="shared" si="79"/>
        <v>50</v>
      </c>
      <c r="L857" s="18">
        <f t="shared" si="80"/>
        <v>9029.77289834716</v>
      </c>
    </row>
    <row r="858" spans="9:12" ht="12.75">
      <c r="I858" s="18">
        <v>415.5</v>
      </c>
      <c r="J858" s="18">
        <f t="shared" si="78"/>
        <v>455654.0838203876</v>
      </c>
      <c r="K858" s="18">
        <f t="shared" si="79"/>
        <v>50</v>
      </c>
      <c r="L858" s="18">
        <f t="shared" si="80"/>
        <v>9113.081676407752</v>
      </c>
    </row>
    <row r="859" spans="9:12" ht="12.75">
      <c r="I859" s="18">
        <v>416</v>
      </c>
      <c r="J859" s="18">
        <f aca="true" t="shared" si="81" ref="J859:J922">$I$18*POWER(COSH(I859/($I$7*100/(2*PI()*$I$4)))+$I$11*SINH(I859/($I$7*100/(2*PI()*$I$4))),2)</f>
        <v>459857.96249314805</v>
      </c>
      <c r="K859" s="18">
        <f t="shared" si="79"/>
        <v>50</v>
      </c>
      <c r="L859" s="18">
        <f t="shared" si="80"/>
        <v>9197.159249862962</v>
      </c>
    </row>
    <row r="860" spans="9:12" ht="12.75">
      <c r="I860" s="18">
        <v>416.5</v>
      </c>
      <c r="J860" s="18">
        <f t="shared" si="81"/>
        <v>464100.6356679603</v>
      </c>
      <c r="K860" s="18">
        <f aca="true" t="shared" si="82" ref="K860:K923">$I$6</f>
        <v>50</v>
      </c>
      <c r="L860" s="18">
        <f aca="true" t="shared" si="83" ref="L860:L923">J860/K860</f>
        <v>9282.012713359205</v>
      </c>
    </row>
    <row r="861" spans="9:12" ht="12.75">
      <c r="I861" s="18">
        <v>417</v>
      </c>
      <c r="J861" s="18">
        <f t="shared" si="81"/>
        <v>468382.46135070967</v>
      </c>
      <c r="K861" s="18">
        <f t="shared" si="82"/>
        <v>50</v>
      </c>
      <c r="L861" s="18">
        <f t="shared" si="83"/>
        <v>9367.649227014193</v>
      </c>
    </row>
    <row r="862" spans="9:12" ht="12.75">
      <c r="I862" s="18">
        <v>417.5</v>
      </c>
      <c r="J862" s="18">
        <f t="shared" si="81"/>
        <v>472703.8008510534</v>
      </c>
      <c r="K862" s="18">
        <f t="shared" si="82"/>
        <v>50</v>
      </c>
      <c r="L862" s="18">
        <f t="shared" si="83"/>
        <v>9454.076017021067</v>
      </c>
    </row>
    <row r="863" spans="9:12" ht="12.75">
      <c r="I863" s="18">
        <v>418</v>
      </c>
      <c r="J863" s="18">
        <f t="shared" si="81"/>
        <v>477065.0188129094</v>
      </c>
      <c r="K863" s="18">
        <f t="shared" si="82"/>
        <v>50</v>
      </c>
      <c r="L863" s="18">
        <f t="shared" si="83"/>
        <v>9541.300376258187</v>
      </c>
    </row>
    <row r="864" spans="9:12" ht="12.75">
      <c r="I864" s="18">
        <v>418.5</v>
      </c>
      <c r="J864" s="18">
        <f t="shared" si="81"/>
        <v>481466.48324522603</v>
      </c>
      <c r="K864" s="18">
        <f t="shared" si="82"/>
        <v>50</v>
      </c>
      <c r="L864" s="18">
        <f t="shared" si="83"/>
        <v>9629.32966490452</v>
      </c>
    </row>
    <row r="865" spans="9:12" ht="12.75">
      <c r="I865" s="18">
        <v>419</v>
      </c>
      <c r="J865" s="18">
        <f t="shared" si="81"/>
        <v>485908.5655530365</v>
      </c>
      <c r="K865" s="18">
        <f t="shared" si="82"/>
        <v>50</v>
      </c>
      <c r="L865" s="18">
        <f t="shared" si="83"/>
        <v>9718.17131106073</v>
      </c>
    </row>
    <row r="866" spans="9:12" ht="12.75">
      <c r="I866" s="18">
        <v>419.5</v>
      </c>
      <c r="J866" s="18">
        <f t="shared" si="81"/>
        <v>490391.6405687963</v>
      </c>
      <c r="K866" s="18">
        <f t="shared" si="82"/>
        <v>50</v>
      </c>
      <c r="L866" s="18">
        <f t="shared" si="83"/>
        <v>9807.832811375927</v>
      </c>
    </row>
    <row r="867" spans="9:12" ht="12.75">
      <c r="I867" s="18">
        <v>420</v>
      </c>
      <c r="J867" s="18">
        <f t="shared" si="81"/>
        <v>494916.08658401435</v>
      </c>
      <c r="K867" s="18">
        <f t="shared" si="82"/>
        <v>50</v>
      </c>
      <c r="L867" s="18">
        <f t="shared" si="83"/>
        <v>9898.321731680287</v>
      </c>
    </row>
    <row r="868" spans="9:12" ht="12.75">
      <c r="I868" s="18">
        <v>420.5</v>
      </c>
      <c r="J868" s="18">
        <f t="shared" si="81"/>
        <v>499482.2853811726</v>
      </c>
      <c r="K868" s="18">
        <f t="shared" si="82"/>
        <v>50</v>
      </c>
      <c r="L868" s="18">
        <f t="shared" si="83"/>
        <v>9989.645707623453</v>
      </c>
    </row>
    <row r="869" spans="9:12" ht="12.75">
      <c r="I869" s="18">
        <v>421</v>
      </c>
      <c r="J869" s="18">
        <f t="shared" si="81"/>
        <v>504090.6222659445</v>
      </c>
      <c r="K869" s="18">
        <f t="shared" si="82"/>
        <v>50</v>
      </c>
      <c r="L869" s="18">
        <f t="shared" si="83"/>
        <v>10081.81244531889</v>
      </c>
    </row>
    <row r="870" spans="9:12" ht="12.75">
      <c r="I870" s="18">
        <v>421.5</v>
      </c>
      <c r="J870" s="18">
        <f t="shared" si="81"/>
        <v>508741.48609970394</v>
      </c>
      <c r="K870" s="18">
        <f t="shared" si="82"/>
        <v>50</v>
      </c>
      <c r="L870" s="18">
        <f t="shared" si="83"/>
        <v>10174.82972199408</v>
      </c>
    </row>
    <row r="871" spans="9:12" ht="12.75">
      <c r="I871" s="18">
        <v>422</v>
      </c>
      <c r="J871" s="18">
        <f t="shared" si="81"/>
        <v>513435.2693323412</v>
      </c>
      <c r="K871" s="18">
        <f t="shared" si="82"/>
        <v>50</v>
      </c>
      <c r="L871" s="18">
        <f t="shared" si="83"/>
        <v>10268.705386646825</v>
      </c>
    </row>
    <row r="872" spans="9:12" ht="12.75">
      <c r="I872" s="18">
        <v>422.5</v>
      </c>
      <c r="J872" s="18">
        <f t="shared" si="81"/>
        <v>518172.3680353768</v>
      </c>
      <c r="K872" s="18">
        <f t="shared" si="82"/>
        <v>50</v>
      </c>
      <c r="L872" s="18">
        <f t="shared" si="83"/>
        <v>10363.447360707536</v>
      </c>
    </row>
    <row r="873" spans="9:12" ht="12.75">
      <c r="I873" s="18">
        <v>423</v>
      </c>
      <c r="J873" s="18">
        <f t="shared" si="81"/>
        <v>522953.1819353855</v>
      </c>
      <c r="K873" s="18">
        <f t="shared" si="82"/>
        <v>50</v>
      </c>
      <c r="L873" s="18">
        <f t="shared" si="83"/>
        <v>10459.06363870771</v>
      </c>
    </row>
    <row r="874" spans="9:12" ht="12.75">
      <c r="I874" s="18">
        <v>423.5</v>
      </c>
      <c r="J874" s="18">
        <f t="shared" si="81"/>
        <v>527778.1144477233</v>
      </c>
      <c r="K874" s="18">
        <f t="shared" si="82"/>
        <v>50</v>
      </c>
      <c r="L874" s="18">
        <f t="shared" si="83"/>
        <v>10555.562288954465</v>
      </c>
    </row>
    <row r="875" spans="9:12" ht="12.75">
      <c r="I875" s="18">
        <v>424</v>
      </c>
      <c r="J875" s="18">
        <f t="shared" si="81"/>
        <v>532647.5727105687</v>
      </c>
      <c r="K875" s="18">
        <f t="shared" si="82"/>
        <v>50</v>
      </c>
      <c r="L875" s="18">
        <f t="shared" si="83"/>
        <v>10652.951454211374</v>
      </c>
    </row>
    <row r="876" spans="9:12" ht="12.75">
      <c r="I876" s="18">
        <v>424.5</v>
      </c>
      <c r="J876" s="18">
        <f t="shared" si="81"/>
        <v>537561.9676192797</v>
      </c>
      <c r="K876" s="18">
        <f t="shared" si="82"/>
        <v>50</v>
      </c>
      <c r="L876" s="18">
        <f t="shared" si="83"/>
        <v>10751.239352385595</v>
      </c>
    </row>
    <row r="877" spans="9:12" ht="12.75">
      <c r="I877" s="18">
        <v>425</v>
      </c>
      <c r="J877" s="18">
        <f t="shared" si="81"/>
        <v>542521.7138610663</v>
      </c>
      <c r="K877" s="18">
        <f t="shared" si="82"/>
        <v>50</v>
      </c>
      <c r="L877" s="18">
        <f t="shared" si="83"/>
        <v>10850.434277221326</v>
      </c>
    </row>
    <row r="878" spans="9:12" ht="12.75">
      <c r="I878" s="18">
        <v>425.5</v>
      </c>
      <c r="J878" s="18">
        <f t="shared" si="81"/>
        <v>547527.2299499792</v>
      </c>
      <c r="K878" s="18">
        <f t="shared" si="82"/>
        <v>50</v>
      </c>
      <c r="L878" s="18">
        <f t="shared" si="83"/>
        <v>10950.544598999584</v>
      </c>
    </row>
    <row r="879" spans="9:12" ht="12.75">
      <c r="I879" s="18">
        <v>426</v>
      </c>
      <c r="J879" s="18">
        <f t="shared" si="81"/>
        <v>552578.9382622286</v>
      </c>
      <c r="K879" s="18">
        <f t="shared" si="82"/>
        <v>50</v>
      </c>
      <c r="L879" s="18">
        <f t="shared" si="83"/>
        <v>11051.578765244572</v>
      </c>
    </row>
    <row r="880" spans="9:12" ht="12.75">
      <c r="I880" s="18">
        <v>426.5</v>
      </c>
      <c r="J880" s="18">
        <f t="shared" si="81"/>
        <v>557677.2650718229</v>
      </c>
      <c r="K880" s="18">
        <f t="shared" si="82"/>
        <v>50</v>
      </c>
      <c r="L880" s="18">
        <f t="shared" si="83"/>
        <v>11153.545301436458</v>
      </c>
    </row>
    <row r="881" spans="9:12" ht="12.75">
      <c r="I881" s="18">
        <v>427</v>
      </c>
      <c r="J881" s="18">
        <f t="shared" si="81"/>
        <v>562822.6405865412</v>
      </c>
      <c r="K881" s="18">
        <f t="shared" si="82"/>
        <v>50</v>
      </c>
      <c r="L881" s="18">
        <f t="shared" si="83"/>
        <v>11256.452811730824</v>
      </c>
    </row>
    <row r="882" spans="9:12" ht="12.75">
      <c r="I882" s="18">
        <v>427.5</v>
      </c>
      <c r="J882" s="18">
        <f t="shared" si="81"/>
        <v>568015.4989842314</v>
      </c>
      <c r="K882" s="18">
        <f t="shared" si="82"/>
        <v>50</v>
      </c>
      <c r="L882" s="18">
        <f t="shared" si="83"/>
        <v>11360.309979684627</v>
      </c>
    </row>
    <row r="883" spans="9:12" ht="12.75">
      <c r="I883" s="18">
        <v>428</v>
      </c>
      <c r="J883" s="18">
        <f t="shared" si="81"/>
        <v>573256.2784494509</v>
      </c>
      <c r="K883" s="18">
        <f t="shared" si="82"/>
        <v>50</v>
      </c>
      <c r="L883" s="18">
        <f t="shared" si="83"/>
        <v>11465.125568989017</v>
      </c>
    </row>
    <row r="884" spans="9:12" ht="12.75">
      <c r="I884" s="18">
        <v>428.5</v>
      </c>
      <c r="J884" s="18">
        <f t="shared" si="81"/>
        <v>578545.4212104381</v>
      </c>
      <c r="K884" s="18">
        <f t="shared" si="82"/>
        <v>50</v>
      </c>
      <c r="L884" s="18">
        <f t="shared" si="83"/>
        <v>11570.908424208763</v>
      </c>
    </row>
    <row r="885" spans="9:12" ht="12.75">
      <c r="I885" s="18">
        <v>429</v>
      </c>
      <c r="J885" s="18">
        <f t="shared" si="81"/>
        <v>583883.3735764328</v>
      </c>
      <c r="K885" s="18">
        <f t="shared" si="82"/>
        <v>50</v>
      </c>
      <c r="L885" s="18">
        <f t="shared" si="83"/>
        <v>11677.667471528657</v>
      </c>
    </row>
    <row r="886" spans="9:12" ht="12.75">
      <c r="I886" s="18">
        <v>429.5</v>
      </c>
      <c r="J886" s="18">
        <f t="shared" si="81"/>
        <v>589270.5859753315</v>
      </c>
      <c r="K886" s="18">
        <f t="shared" si="82"/>
        <v>50</v>
      </c>
      <c r="L886" s="18">
        <f t="shared" si="83"/>
        <v>11785.41171950663</v>
      </c>
    </row>
    <row r="887" spans="9:12" ht="12.75">
      <c r="I887" s="18">
        <v>430</v>
      </c>
      <c r="J887" s="18">
        <f t="shared" si="81"/>
        <v>594707.5129916997</v>
      </c>
      <c r="K887" s="18">
        <f t="shared" si="82"/>
        <v>50</v>
      </c>
      <c r="L887" s="18">
        <f t="shared" si="83"/>
        <v>11894.150259833994</v>
      </c>
    </row>
    <row r="888" spans="9:12" ht="12.75">
      <c r="I888" s="18">
        <v>430.5</v>
      </c>
      <c r="J888" s="18">
        <f t="shared" si="81"/>
        <v>600194.6134051288</v>
      </c>
      <c r="K888" s="18">
        <f t="shared" si="82"/>
        <v>50</v>
      </c>
      <c r="L888" s="18">
        <f t="shared" si="83"/>
        <v>12003.892268102576</v>
      </c>
    </row>
    <row r="889" spans="9:12" ht="12.75">
      <c r="I889" s="18">
        <v>431</v>
      </c>
      <c r="J889" s="18">
        <f t="shared" si="81"/>
        <v>605732.3502289496</v>
      </c>
      <c r="K889" s="18">
        <f t="shared" si="82"/>
        <v>50</v>
      </c>
      <c r="L889" s="18">
        <f t="shared" si="83"/>
        <v>12114.647004578992</v>
      </c>
    </row>
    <row r="890" spans="9:12" ht="12.75">
      <c r="I890" s="18">
        <v>431.5</v>
      </c>
      <c r="J890" s="18">
        <f t="shared" si="81"/>
        <v>611321.1907493018</v>
      </c>
      <c r="K890" s="18">
        <f t="shared" si="82"/>
        <v>50</v>
      </c>
      <c r="L890" s="18">
        <f t="shared" si="83"/>
        <v>12226.423814986036</v>
      </c>
    </row>
    <row r="891" spans="9:12" ht="12.75">
      <c r="I891" s="18">
        <v>432</v>
      </c>
      <c r="J891" s="18">
        <f t="shared" si="81"/>
        <v>616961.6065645651</v>
      </c>
      <c r="K891" s="18">
        <f t="shared" si="82"/>
        <v>50</v>
      </c>
      <c r="L891" s="18">
        <f t="shared" si="83"/>
        <v>12339.232131291303</v>
      </c>
    </row>
    <row r="892" spans="9:12" ht="12.75">
      <c r="I892" s="18">
        <v>432.5</v>
      </c>
      <c r="J892" s="18">
        <f t="shared" si="81"/>
        <v>622654.0736251527</v>
      </c>
      <c r="K892" s="18">
        <f t="shared" si="82"/>
        <v>50</v>
      </c>
      <c r="L892" s="18">
        <f t="shared" si="83"/>
        <v>12453.081472503054</v>
      </c>
    </row>
    <row r="893" spans="9:12" ht="12.75">
      <c r="I893" s="18">
        <v>433</v>
      </c>
      <c r="J893" s="18">
        <f t="shared" si="81"/>
        <v>628399.0722736756</v>
      </c>
      <c r="K893" s="18">
        <f t="shared" si="82"/>
        <v>50</v>
      </c>
      <c r="L893" s="18">
        <f t="shared" si="83"/>
        <v>12567.981445473511</v>
      </c>
    </row>
    <row r="894" spans="9:12" ht="12.75">
      <c r="I894" s="18">
        <v>433.5</v>
      </c>
      <c r="J894" s="18">
        <f t="shared" si="81"/>
        <v>634197.0872854713</v>
      </c>
      <c r="K894" s="18">
        <f t="shared" si="82"/>
        <v>50</v>
      </c>
      <c r="L894" s="18">
        <f t="shared" si="83"/>
        <v>12683.941745709426</v>
      </c>
    </row>
    <row r="895" spans="9:12" ht="12.75">
      <c r="I895" s="18">
        <v>434</v>
      </c>
      <c r="J895" s="18">
        <f t="shared" si="81"/>
        <v>640048.6079095126</v>
      </c>
      <c r="K895" s="18">
        <f t="shared" si="82"/>
        <v>50</v>
      </c>
      <c r="L895" s="18">
        <f t="shared" si="83"/>
        <v>12800.972158190252</v>
      </c>
    </row>
    <row r="896" spans="9:12" ht="12.75">
      <c r="I896" s="18">
        <v>434.5</v>
      </c>
      <c r="J896" s="18">
        <f t="shared" si="81"/>
        <v>645954.1279096906</v>
      </c>
      <c r="K896" s="18">
        <f t="shared" si="82"/>
        <v>50</v>
      </c>
      <c r="L896" s="18">
        <f t="shared" si="83"/>
        <v>12919.082558193812</v>
      </c>
    </row>
    <row r="897" spans="9:12" ht="12.75">
      <c r="I897" s="18">
        <v>435</v>
      </c>
      <c r="J897" s="18">
        <f t="shared" si="81"/>
        <v>651914.1456064818</v>
      </c>
      <c r="K897" s="18">
        <f t="shared" si="82"/>
        <v>50</v>
      </c>
      <c r="L897" s="18">
        <f t="shared" si="83"/>
        <v>13038.282912129636</v>
      </c>
    </row>
    <row r="898" spans="9:12" ht="12.75">
      <c r="I898" s="18">
        <v>435.5</v>
      </c>
      <c r="J898" s="18">
        <f t="shared" si="81"/>
        <v>657929.1639189923</v>
      </c>
      <c r="K898" s="18">
        <f t="shared" si="82"/>
        <v>50</v>
      </c>
      <c r="L898" s="18">
        <f t="shared" si="83"/>
        <v>13158.583278379845</v>
      </c>
    </row>
    <row r="899" spans="9:12" ht="12.75">
      <c r="I899" s="18">
        <v>436</v>
      </c>
      <c r="J899" s="18">
        <f t="shared" si="81"/>
        <v>663999.6904074018</v>
      </c>
      <c r="K899" s="18">
        <f t="shared" si="82"/>
        <v>50</v>
      </c>
      <c r="L899" s="18">
        <f t="shared" si="83"/>
        <v>13279.993808148036</v>
      </c>
    </row>
    <row r="900" spans="9:12" ht="12.75">
      <c r="I900" s="18">
        <v>436.5</v>
      </c>
      <c r="J900" s="18">
        <f t="shared" si="81"/>
        <v>670126.2373157854</v>
      </c>
      <c r="K900" s="18">
        <f t="shared" si="82"/>
        <v>50</v>
      </c>
      <c r="L900" s="18">
        <f t="shared" si="83"/>
        <v>13402.524746315707</v>
      </c>
    </row>
    <row r="901" spans="9:12" ht="12.75">
      <c r="I901" s="18">
        <v>437</v>
      </c>
      <c r="J901" s="18">
        <f t="shared" si="81"/>
        <v>676309.3216153465</v>
      </c>
      <c r="K901" s="18">
        <f t="shared" si="82"/>
        <v>50</v>
      </c>
      <c r="L901" s="18">
        <f t="shared" si="83"/>
        <v>13526.18643230693</v>
      </c>
    </row>
    <row r="902" spans="9:12" ht="12.75">
      <c r="I902" s="18">
        <v>437.5</v>
      </c>
      <c r="J902" s="18">
        <f t="shared" si="81"/>
        <v>682549.4650480294</v>
      </c>
      <c r="K902" s="18">
        <f t="shared" si="82"/>
        <v>50</v>
      </c>
      <c r="L902" s="18">
        <f t="shared" si="83"/>
        <v>13650.98930096059</v>
      </c>
    </row>
    <row r="903" spans="9:12" ht="12.75">
      <c r="I903" s="18">
        <v>438</v>
      </c>
      <c r="J903" s="18">
        <f t="shared" si="81"/>
        <v>688847.1941705559</v>
      </c>
      <c r="K903" s="18">
        <f t="shared" si="82"/>
        <v>50</v>
      </c>
      <c r="L903" s="18">
        <f t="shared" si="83"/>
        <v>13776.943883411119</v>
      </c>
    </row>
    <row r="904" spans="9:12" ht="12.75">
      <c r="I904" s="18">
        <v>438.5</v>
      </c>
      <c r="J904" s="18">
        <f t="shared" si="81"/>
        <v>695203.04039885</v>
      </c>
      <c r="K904" s="18">
        <f t="shared" si="82"/>
        <v>50</v>
      </c>
      <c r="L904" s="18">
        <f t="shared" si="83"/>
        <v>13904.060807976999</v>
      </c>
    </row>
    <row r="905" spans="9:12" ht="12.75">
      <c r="I905" s="18">
        <v>439</v>
      </c>
      <c r="J905" s="18">
        <f t="shared" si="81"/>
        <v>701617.5400528804</v>
      </c>
      <c r="K905" s="18">
        <f t="shared" si="82"/>
        <v>50</v>
      </c>
      <c r="L905" s="18">
        <f t="shared" si="83"/>
        <v>14032.350801057608</v>
      </c>
    </row>
    <row r="906" spans="9:12" ht="12.75">
      <c r="I906" s="18">
        <v>439.5</v>
      </c>
      <c r="J906" s="18">
        <f t="shared" si="81"/>
        <v>708091.2344019206</v>
      </c>
      <c r="K906" s="18">
        <f t="shared" si="82"/>
        <v>50</v>
      </c>
      <c r="L906" s="18">
        <f t="shared" si="83"/>
        <v>14161.824688038412</v>
      </c>
    </row>
    <row r="907" spans="9:12" ht="12.75">
      <c r="I907" s="18">
        <v>440</v>
      </c>
      <c r="J907" s="18">
        <f t="shared" si="81"/>
        <v>714624.6697102205</v>
      </c>
      <c r="K907" s="18">
        <f t="shared" si="82"/>
        <v>50</v>
      </c>
      <c r="L907" s="18">
        <f t="shared" si="83"/>
        <v>14292.49339420441</v>
      </c>
    </row>
    <row r="908" spans="9:12" ht="12.75">
      <c r="I908" s="18">
        <v>440.5</v>
      </c>
      <c r="J908" s="18">
        <f t="shared" si="81"/>
        <v>721218.3972830955</v>
      </c>
      <c r="K908" s="18">
        <f t="shared" si="82"/>
        <v>50</v>
      </c>
      <c r="L908" s="18">
        <f t="shared" si="83"/>
        <v>14424.36794566191</v>
      </c>
    </row>
    <row r="909" spans="9:12" ht="12.75">
      <c r="I909" s="18">
        <v>441</v>
      </c>
      <c r="J909" s="18">
        <f t="shared" si="81"/>
        <v>727872.9735134584</v>
      </c>
      <c r="K909" s="18">
        <f t="shared" si="82"/>
        <v>50</v>
      </c>
      <c r="L909" s="18">
        <f t="shared" si="83"/>
        <v>14557.459470269168</v>
      </c>
    </row>
    <row r="910" spans="9:12" ht="12.75">
      <c r="I910" s="18">
        <v>441.5</v>
      </c>
      <c r="J910" s="18">
        <f t="shared" si="81"/>
        <v>734588.9599287566</v>
      </c>
      <c r="K910" s="18">
        <f t="shared" si="82"/>
        <v>50</v>
      </c>
      <c r="L910" s="18">
        <f t="shared" si="83"/>
        <v>14691.779198575132</v>
      </c>
    </row>
    <row r="911" spans="9:12" ht="12.75">
      <c r="I911" s="18">
        <v>442</v>
      </c>
      <c r="J911" s="18">
        <f t="shared" si="81"/>
        <v>741366.9232383649</v>
      </c>
      <c r="K911" s="18">
        <f t="shared" si="82"/>
        <v>50</v>
      </c>
      <c r="L911" s="18">
        <f t="shared" si="83"/>
        <v>14827.338464767297</v>
      </c>
    </row>
    <row r="912" spans="9:12" ht="12.75">
      <c r="I912" s="18">
        <v>442.5</v>
      </c>
      <c r="J912" s="18">
        <f t="shared" si="81"/>
        <v>748207.4353814021</v>
      </c>
      <c r="K912" s="18">
        <f t="shared" si="82"/>
        <v>50</v>
      </c>
      <c r="L912" s="18">
        <f t="shared" si="83"/>
        <v>14964.148707628043</v>
      </c>
    </row>
    <row r="913" spans="9:12" ht="12.75">
      <c r="I913" s="18">
        <v>443</v>
      </c>
      <c r="J913" s="18">
        <f t="shared" si="81"/>
        <v>755111.0735749882</v>
      </c>
      <c r="K913" s="18">
        <f t="shared" si="82"/>
        <v>50</v>
      </c>
      <c r="L913" s="18">
        <f t="shared" si="83"/>
        <v>15102.221471499763</v>
      </c>
    </row>
    <row r="914" spans="9:12" ht="12.75">
      <c r="I914" s="18">
        <v>443.5</v>
      </c>
      <c r="J914" s="18">
        <f t="shared" si="81"/>
        <v>762078.4203629581</v>
      </c>
      <c r="K914" s="18">
        <f t="shared" si="82"/>
        <v>50</v>
      </c>
      <c r="L914" s="18">
        <f t="shared" si="83"/>
        <v>15241.568407259161</v>
      </c>
    </row>
    <row r="915" spans="9:12" ht="12.75">
      <c r="I915" s="18">
        <v>444</v>
      </c>
      <c r="J915" s="18">
        <f t="shared" si="81"/>
        <v>769110.0636650156</v>
      </c>
      <c r="K915" s="18">
        <f t="shared" si="82"/>
        <v>50</v>
      </c>
      <c r="L915" s="18">
        <f t="shared" si="83"/>
        <v>15382.201273300312</v>
      </c>
    </row>
    <row r="916" spans="9:12" ht="12.75">
      <c r="I916" s="18">
        <v>444.5</v>
      </c>
      <c r="J916" s="18">
        <f t="shared" si="81"/>
        <v>776206.5968263384</v>
      </c>
      <c r="K916" s="18">
        <f t="shared" si="82"/>
        <v>50</v>
      </c>
      <c r="L916" s="18">
        <f t="shared" si="83"/>
        <v>15524.131936526768</v>
      </c>
    </row>
    <row r="917" spans="9:12" ht="12.75">
      <c r="I917" s="18">
        <v>445</v>
      </c>
      <c r="J917" s="18">
        <f t="shared" si="81"/>
        <v>783368.6186676561</v>
      </c>
      <c r="K917" s="18">
        <f t="shared" si="82"/>
        <v>50</v>
      </c>
      <c r="L917" s="18">
        <f t="shared" si="83"/>
        <v>15667.372373353122</v>
      </c>
    </row>
    <row r="918" spans="9:12" ht="12.75">
      <c r="I918" s="18">
        <v>445.5</v>
      </c>
      <c r="J918" s="18">
        <f t="shared" si="81"/>
        <v>790596.733535767</v>
      </c>
      <c r="K918" s="18">
        <f t="shared" si="82"/>
        <v>50</v>
      </c>
      <c r="L918" s="18">
        <f t="shared" si="83"/>
        <v>15811.934670715338</v>
      </c>
    </row>
    <row r="919" spans="9:12" ht="12.75">
      <c r="I919" s="18">
        <v>446</v>
      </c>
      <c r="J919" s="18">
        <f t="shared" si="81"/>
        <v>797891.5513545468</v>
      </c>
      <c r="K919" s="18">
        <f t="shared" si="82"/>
        <v>50</v>
      </c>
      <c r="L919" s="18">
        <f t="shared" si="83"/>
        <v>15957.831027090935</v>
      </c>
    </row>
    <row r="920" spans="9:12" ht="12.75">
      <c r="I920" s="18">
        <v>446.5</v>
      </c>
      <c r="J920" s="18">
        <f t="shared" si="81"/>
        <v>805253.6876764086</v>
      </c>
      <c r="K920" s="18">
        <f t="shared" si="82"/>
        <v>50</v>
      </c>
      <c r="L920" s="18">
        <f t="shared" si="83"/>
        <v>16105.073753528171</v>
      </c>
    </row>
    <row r="921" spans="9:12" ht="12.75">
      <c r="I921" s="18">
        <v>447</v>
      </c>
      <c r="J921" s="18">
        <f t="shared" si="81"/>
        <v>812683.7637342415</v>
      </c>
      <c r="K921" s="18">
        <f t="shared" si="82"/>
        <v>50</v>
      </c>
      <c r="L921" s="18">
        <f t="shared" si="83"/>
        <v>16253.675274684829</v>
      </c>
    </row>
    <row r="922" spans="9:12" ht="12.75">
      <c r="I922" s="18">
        <v>447.5</v>
      </c>
      <c r="J922" s="18">
        <f t="shared" si="81"/>
        <v>820182.4064938405</v>
      </c>
      <c r="K922" s="18">
        <f t="shared" si="82"/>
        <v>50</v>
      </c>
      <c r="L922" s="18">
        <f t="shared" si="83"/>
        <v>16403.64812987681</v>
      </c>
    </row>
    <row r="923" spans="9:12" ht="12.75">
      <c r="I923" s="18">
        <v>448</v>
      </c>
      <c r="J923" s="18">
        <f aca="true" t="shared" si="84" ref="J923:J986">$I$18*POWER(COSH(I923/($I$7*100/(2*PI()*$I$4)))+$I$11*SINH(I923/($I$7*100/(2*PI()*$I$4))),2)</f>
        <v>827750.248706805</v>
      </c>
      <c r="K923" s="18">
        <f t="shared" si="82"/>
        <v>50</v>
      </c>
      <c r="L923" s="18">
        <f t="shared" si="83"/>
        <v>16555.0049741361</v>
      </c>
    </row>
    <row r="924" spans="9:12" ht="12.75">
      <c r="I924" s="18">
        <v>448.5</v>
      </c>
      <c r="J924" s="18">
        <f t="shared" si="84"/>
        <v>835387.9289639301</v>
      </c>
      <c r="K924" s="18">
        <f aca="true" t="shared" si="85" ref="K924:K987">$I$6</f>
        <v>50</v>
      </c>
      <c r="L924" s="18">
        <f aca="true" t="shared" si="86" ref="L924:L987">J924/K924</f>
        <v>16707.7585792786</v>
      </c>
    </row>
    <row r="925" spans="9:12" ht="12.75">
      <c r="I925" s="18">
        <v>449</v>
      </c>
      <c r="J925" s="18">
        <f t="shared" si="84"/>
        <v>843096.0917491005</v>
      </c>
      <c r="K925" s="18">
        <f t="shared" si="85"/>
        <v>50</v>
      </c>
      <c r="L925" s="18">
        <f t="shared" si="86"/>
        <v>16861.92183498201</v>
      </c>
    </row>
    <row r="926" spans="9:12" ht="12.75">
      <c r="I926" s="18">
        <v>449.5</v>
      </c>
      <c r="J926" s="18">
        <f t="shared" si="84"/>
        <v>850875.3874936621</v>
      </c>
      <c r="K926" s="18">
        <f t="shared" si="85"/>
        <v>50</v>
      </c>
      <c r="L926" s="18">
        <f t="shared" si="86"/>
        <v>17017.507749873243</v>
      </c>
    </row>
    <row r="927" spans="9:12" ht="12.75">
      <c r="I927" s="18">
        <v>450</v>
      </c>
      <c r="J927" s="18">
        <f t="shared" si="84"/>
        <v>858726.4726313172</v>
      </c>
      <c r="K927" s="18">
        <f t="shared" si="85"/>
        <v>50</v>
      </c>
      <c r="L927" s="18">
        <f t="shared" si="86"/>
        <v>17174.529452626346</v>
      </c>
    </row>
    <row r="928" spans="9:12" ht="12.75">
      <c r="I928" s="18">
        <v>450.5</v>
      </c>
      <c r="J928" s="18">
        <f t="shared" si="84"/>
        <v>866650.0096535117</v>
      </c>
      <c r="K928" s="18">
        <f t="shared" si="85"/>
        <v>50</v>
      </c>
      <c r="L928" s="18">
        <f t="shared" si="86"/>
        <v>17333.000193070235</v>
      </c>
    </row>
    <row r="929" spans="9:12" ht="12.75">
      <c r="I929" s="18">
        <v>451</v>
      </c>
      <c r="J929" s="18">
        <f t="shared" si="84"/>
        <v>874646.6671653336</v>
      </c>
      <c r="K929" s="18">
        <f t="shared" si="85"/>
        <v>50</v>
      </c>
      <c r="L929" s="18">
        <f t="shared" si="86"/>
        <v>17492.93334330667</v>
      </c>
    </row>
    <row r="930" spans="9:12" ht="12.75">
      <c r="I930" s="18">
        <v>451.5</v>
      </c>
      <c r="J930" s="18">
        <f t="shared" si="84"/>
        <v>882717.1199419376</v>
      </c>
      <c r="K930" s="18">
        <f t="shared" si="85"/>
        <v>50</v>
      </c>
      <c r="L930" s="18">
        <f t="shared" si="86"/>
        <v>17654.34239883875</v>
      </c>
    </row>
    <row r="931" spans="9:12" ht="12.75">
      <c r="I931" s="18">
        <v>452</v>
      </c>
      <c r="J931" s="18">
        <f t="shared" si="84"/>
        <v>890862.0489854837</v>
      </c>
      <c r="K931" s="18">
        <f t="shared" si="85"/>
        <v>50</v>
      </c>
      <c r="L931" s="18">
        <f t="shared" si="86"/>
        <v>17817.240979709673</v>
      </c>
    </row>
    <row r="932" spans="9:12" ht="12.75">
      <c r="I932" s="18">
        <v>452.5</v>
      </c>
      <c r="J932" s="18">
        <f t="shared" si="84"/>
        <v>899082.1415825931</v>
      </c>
      <c r="K932" s="18">
        <f t="shared" si="85"/>
        <v>50</v>
      </c>
      <c r="L932" s="18">
        <f t="shared" si="86"/>
        <v>17981.64283165186</v>
      </c>
    </row>
    <row r="933" spans="9:12" ht="12.75">
      <c r="I933" s="18">
        <v>453</v>
      </c>
      <c r="J933" s="18">
        <f t="shared" si="84"/>
        <v>907378.0913623562</v>
      </c>
      <c r="K933" s="18">
        <f t="shared" si="85"/>
        <v>50</v>
      </c>
      <c r="L933" s="18">
        <f t="shared" si="86"/>
        <v>18147.561827247126</v>
      </c>
    </row>
    <row r="934" spans="9:12" ht="12.75">
      <c r="I934" s="18">
        <v>453.5</v>
      </c>
      <c r="J934" s="18">
        <f t="shared" si="84"/>
        <v>915750.5983548493</v>
      </c>
      <c r="K934" s="18">
        <f t="shared" si="85"/>
        <v>50</v>
      </c>
      <c r="L934" s="18">
        <f t="shared" si="86"/>
        <v>18315.011967096987</v>
      </c>
    </row>
    <row r="935" spans="9:12" ht="12.75">
      <c r="I935" s="18">
        <v>454</v>
      </c>
      <c r="J935" s="18">
        <f t="shared" si="84"/>
        <v>924200.3690502159</v>
      </c>
      <c r="K935" s="18">
        <f t="shared" si="85"/>
        <v>50</v>
      </c>
      <c r="L935" s="18">
        <f t="shared" si="86"/>
        <v>18484.007381004318</v>
      </c>
    </row>
    <row r="936" spans="9:12" ht="12.75">
      <c r="I936" s="18">
        <v>454.5</v>
      </c>
      <c r="J936" s="18">
        <f t="shared" si="84"/>
        <v>932728.1164582764</v>
      </c>
      <c r="K936" s="18">
        <f t="shared" si="85"/>
        <v>50</v>
      </c>
      <c r="L936" s="18">
        <f t="shared" si="86"/>
        <v>18654.56232916553</v>
      </c>
    </row>
    <row r="937" spans="9:12" ht="12.75">
      <c r="I937" s="18">
        <v>455</v>
      </c>
      <c r="J937" s="18">
        <f t="shared" si="84"/>
        <v>941334.560168689</v>
      </c>
      <c r="K937" s="18">
        <f t="shared" si="85"/>
        <v>50</v>
      </c>
      <c r="L937" s="18">
        <f t="shared" si="86"/>
        <v>18826.69120337378</v>
      </c>
    </row>
    <row r="938" spans="9:12" ht="12.75">
      <c r="I938" s="18">
        <v>455.5</v>
      </c>
      <c r="J938" s="18">
        <f t="shared" si="84"/>
        <v>950020.4264116808</v>
      </c>
      <c r="K938" s="18">
        <f t="shared" si="85"/>
        <v>50</v>
      </c>
      <c r="L938" s="18">
        <f t="shared" si="86"/>
        <v>19000.408528233616</v>
      </c>
    </row>
    <row r="939" spans="9:12" ht="12.75">
      <c r="I939" s="18">
        <v>456</v>
      </c>
      <c r="J939" s="18">
        <f t="shared" si="84"/>
        <v>958786.4481193217</v>
      </c>
      <c r="K939" s="18">
        <f t="shared" si="85"/>
        <v>50</v>
      </c>
      <c r="L939" s="18">
        <f t="shared" si="86"/>
        <v>19175.728962386434</v>
      </c>
    </row>
    <row r="940" spans="9:12" ht="12.75">
      <c r="I940" s="18">
        <v>456.5</v>
      </c>
      <c r="J940" s="18">
        <f t="shared" si="84"/>
        <v>967633.3649873679</v>
      </c>
      <c r="K940" s="18">
        <f t="shared" si="85"/>
        <v>50</v>
      </c>
      <c r="L940" s="18">
        <f t="shared" si="86"/>
        <v>19352.667299747358</v>
      </c>
    </row>
    <row r="941" spans="9:12" ht="12.75">
      <c r="I941" s="18">
        <v>457</v>
      </c>
      <c r="J941" s="18">
        <f t="shared" si="84"/>
        <v>976561.9235376896</v>
      </c>
      <c r="K941" s="18">
        <f t="shared" si="85"/>
        <v>50</v>
      </c>
      <c r="L941" s="18">
        <f t="shared" si="86"/>
        <v>19531.238470753793</v>
      </c>
    </row>
    <row r="942" spans="9:12" ht="12.75">
      <c r="I942" s="18">
        <v>457.5</v>
      </c>
      <c r="J942" s="18">
        <f t="shared" si="84"/>
        <v>985572.8771812515</v>
      </c>
      <c r="K942" s="18">
        <f t="shared" si="85"/>
        <v>50</v>
      </c>
      <c r="L942" s="18">
        <f t="shared" si="86"/>
        <v>19711.45754362503</v>
      </c>
    </row>
    <row r="943" spans="9:12" ht="12.75">
      <c r="I943" s="18">
        <v>458</v>
      </c>
      <c r="J943" s="18">
        <f t="shared" si="84"/>
        <v>994666.986281698</v>
      </c>
      <c r="K943" s="18">
        <f t="shared" si="85"/>
        <v>50</v>
      </c>
      <c r="L943" s="18">
        <f t="shared" si="86"/>
        <v>19893.33972563396</v>
      </c>
    </row>
    <row r="944" spans="9:12" ht="12.75">
      <c r="I944" s="18">
        <v>458.5</v>
      </c>
      <c r="J944" s="18">
        <f t="shared" si="84"/>
        <v>1003845.0182195089</v>
      </c>
      <c r="K944" s="18">
        <f t="shared" si="85"/>
        <v>50</v>
      </c>
      <c r="L944" s="18">
        <f t="shared" si="86"/>
        <v>20076.900364390178</v>
      </c>
    </row>
    <row r="945" spans="9:12" ht="12.75">
      <c r="I945" s="18">
        <v>459</v>
      </c>
      <c r="J945" s="18">
        <f t="shared" si="84"/>
        <v>1013107.7474567505</v>
      </c>
      <c r="K945" s="18">
        <f t="shared" si="85"/>
        <v>50</v>
      </c>
      <c r="L945" s="18">
        <f t="shared" si="86"/>
        <v>20262.15494913501</v>
      </c>
    </row>
    <row r="946" spans="9:12" ht="12.75">
      <c r="I946" s="18">
        <v>459.5</v>
      </c>
      <c r="J946" s="18">
        <f t="shared" si="84"/>
        <v>1022455.9556024327</v>
      </c>
      <c r="K946" s="18">
        <f t="shared" si="85"/>
        <v>50</v>
      </c>
      <c r="L946" s="18">
        <f t="shared" si="86"/>
        <v>20449.119112048655</v>
      </c>
    </row>
    <row r="947" spans="9:12" ht="12.75">
      <c r="I947" s="18">
        <v>460</v>
      </c>
      <c r="J947" s="18">
        <f t="shared" si="84"/>
        <v>1031890.4314784595</v>
      </c>
      <c r="K947" s="18">
        <f t="shared" si="85"/>
        <v>50</v>
      </c>
      <c r="L947" s="18">
        <f t="shared" si="86"/>
        <v>20637.80862956919</v>
      </c>
    </row>
    <row r="948" spans="9:12" ht="12.75">
      <c r="I948" s="18">
        <v>460.5</v>
      </c>
      <c r="J948" s="18">
        <f t="shared" si="84"/>
        <v>1041411.9711861865</v>
      </c>
      <c r="K948" s="18">
        <f t="shared" si="85"/>
        <v>50</v>
      </c>
      <c r="L948" s="18">
        <f t="shared" si="86"/>
        <v>20828.23942372373</v>
      </c>
    </row>
    <row r="949" spans="9:12" ht="12.75">
      <c r="I949" s="18">
        <v>461</v>
      </c>
      <c r="J949" s="18">
        <f t="shared" si="84"/>
        <v>1051021.3781736118</v>
      </c>
      <c r="K949" s="18">
        <f t="shared" si="85"/>
        <v>50</v>
      </c>
      <c r="L949" s="18">
        <f t="shared" si="86"/>
        <v>21020.427563472236</v>
      </c>
    </row>
    <row r="950" spans="9:12" ht="12.75">
      <c r="I950" s="18">
        <v>461.5</v>
      </c>
      <c r="J950" s="18">
        <f t="shared" si="84"/>
        <v>1060719.4633031525</v>
      </c>
      <c r="K950" s="18">
        <f t="shared" si="85"/>
        <v>50</v>
      </c>
      <c r="L950" s="18">
        <f t="shared" si="86"/>
        <v>21214.389266063048</v>
      </c>
    </row>
    <row r="951" spans="9:12" ht="12.75">
      <c r="I951" s="18">
        <v>462</v>
      </c>
      <c r="J951" s="18">
        <f t="shared" si="84"/>
        <v>1070507.044920086</v>
      </c>
      <c r="K951" s="18">
        <f t="shared" si="85"/>
        <v>50</v>
      </c>
      <c r="L951" s="18">
        <f t="shared" si="86"/>
        <v>21410.140898401718</v>
      </c>
    </row>
    <row r="952" spans="9:12" ht="12.75">
      <c r="I952" s="18">
        <v>462.5</v>
      </c>
      <c r="J952" s="18">
        <f t="shared" si="84"/>
        <v>1080384.948921595</v>
      </c>
      <c r="K952" s="18">
        <f t="shared" si="85"/>
        <v>50</v>
      </c>
      <c r="L952" s="18">
        <f t="shared" si="86"/>
        <v>21607.6989784319</v>
      </c>
    </row>
    <row r="953" spans="9:12" ht="12.75">
      <c r="I953" s="18">
        <v>463</v>
      </c>
      <c r="J953" s="18">
        <f t="shared" si="84"/>
        <v>1090354.0088264537</v>
      </c>
      <c r="K953" s="18">
        <f t="shared" si="85"/>
        <v>50</v>
      </c>
      <c r="L953" s="18">
        <f t="shared" si="86"/>
        <v>21807.080176529074</v>
      </c>
    </row>
    <row r="954" spans="9:12" ht="12.75">
      <c r="I954" s="18">
        <v>463.5</v>
      </c>
      <c r="J954" s="18">
        <f t="shared" si="84"/>
        <v>1100415.0658453729</v>
      </c>
      <c r="K954" s="18">
        <f t="shared" si="85"/>
        <v>50</v>
      </c>
      <c r="L954" s="18">
        <f t="shared" si="86"/>
        <v>22008.30131690746</v>
      </c>
    </row>
    <row r="955" spans="9:12" ht="12.75">
      <c r="I955" s="18">
        <v>464</v>
      </c>
      <c r="J955" s="18">
        <f t="shared" si="84"/>
        <v>1110568.9689519787</v>
      </c>
      <c r="K955" s="18">
        <f t="shared" si="85"/>
        <v>50</v>
      </c>
      <c r="L955" s="18">
        <f t="shared" si="86"/>
        <v>22211.379379039576</v>
      </c>
    </row>
    <row r="956" spans="9:12" ht="12.75">
      <c r="I956" s="18">
        <v>464.5</v>
      </c>
      <c r="J956" s="18">
        <f t="shared" si="84"/>
        <v>1120816.5749544422</v>
      </c>
      <c r="K956" s="18">
        <f t="shared" si="85"/>
        <v>50</v>
      </c>
      <c r="L956" s="18">
        <f t="shared" si="86"/>
        <v>22416.331499088843</v>
      </c>
    </row>
    <row r="957" spans="9:12" ht="12.75">
      <c r="I957" s="18">
        <v>465</v>
      </c>
      <c r="J957" s="18">
        <f t="shared" si="84"/>
        <v>1131158.748567795</v>
      </c>
      <c r="K957" s="18">
        <f t="shared" si="85"/>
        <v>50</v>
      </c>
      <c r="L957" s="18">
        <f t="shared" si="86"/>
        <v>22623.174971355897</v>
      </c>
    </row>
    <row r="958" spans="9:12" ht="12.75">
      <c r="I958" s="18">
        <v>465.5</v>
      </c>
      <c r="J958" s="18">
        <f t="shared" si="84"/>
        <v>1141596.3624868803</v>
      </c>
      <c r="K958" s="18">
        <f t="shared" si="85"/>
        <v>50</v>
      </c>
      <c r="L958" s="18">
        <f t="shared" si="86"/>
        <v>22831.927249737604</v>
      </c>
    </row>
    <row r="959" spans="9:12" ht="12.75">
      <c r="I959" s="18">
        <v>466</v>
      </c>
      <c r="J959" s="18">
        <f t="shared" si="84"/>
        <v>1152130.297460003</v>
      </c>
      <c r="K959" s="18">
        <f t="shared" si="85"/>
        <v>50</v>
      </c>
      <c r="L959" s="18">
        <f t="shared" si="86"/>
        <v>23042.60594920006</v>
      </c>
    </row>
    <row r="960" spans="9:12" ht="12.75">
      <c r="I960" s="18">
        <v>466.5</v>
      </c>
      <c r="J960" s="18">
        <f t="shared" si="84"/>
        <v>1162761.4423632482</v>
      </c>
      <c r="K960" s="18">
        <f t="shared" si="85"/>
        <v>50</v>
      </c>
      <c r="L960" s="18">
        <f t="shared" si="86"/>
        <v>23255.228847264963</v>
      </c>
    </row>
    <row r="961" spans="9:12" ht="12.75">
      <c r="I961" s="18">
        <v>467</v>
      </c>
      <c r="J961" s="18">
        <f t="shared" si="84"/>
        <v>1173490.6942754749</v>
      </c>
      <c r="K961" s="18">
        <f t="shared" si="85"/>
        <v>50</v>
      </c>
      <c r="L961" s="18">
        <f t="shared" si="86"/>
        <v>23469.8138855095</v>
      </c>
    </row>
    <row r="962" spans="9:12" ht="12.75">
      <c r="I962" s="18">
        <v>467.5</v>
      </c>
      <c r="J962" s="18">
        <f t="shared" si="84"/>
        <v>1184318.9585540318</v>
      </c>
      <c r="K962" s="18">
        <f t="shared" si="85"/>
        <v>50</v>
      </c>
      <c r="L962" s="18">
        <f t="shared" si="86"/>
        <v>23686.379171080636</v>
      </c>
    </row>
    <row r="963" spans="9:12" ht="12.75">
      <c r="I963" s="18">
        <v>468</v>
      </c>
      <c r="J963" s="18">
        <f t="shared" si="84"/>
        <v>1195247.1489111423</v>
      </c>
      <c r="K963" s="18">
        <f t="shared" si="85"/>
        <v>50</v>
      </c>
      <c r="L963" s="18">
        <f t="shared" si="86"/>
        <v>23904.942978222844</v>
      </c>
    </row>
    <row r="964" spans="9:12" ht="12.75">
      <c r="I964" s="18">
        <v>468.5</v>
      </c>
      <c r="J964" s="18">
        <f t="shared" si="84"/>
        <v>1206276.1874910004</v>
      </c>
      <c r="K964" s="18">
        <f t="shared" si="85"/>
        <v>50</v>
      </c>
      <c r="L964" s="18">
        <f t="shared" si="86"/>
        <v>24125.523749820008</v>
      </c>
    </row>
    <row r="965" spans="9:12" ht="12.75">
      <c r="I965" s="18">
        <v>469</v>
      </c>
      <c r="J965" s="18">
        <f t="shared" si="84"/>
        <v>1217407.0049475993</v>
      </c>
      <c r="K965" s="18">
        <f t="shared" si="85"/>
        <v>50</v>
      </c>
      <c r="L965" s="18">
        <f t="shared" si="86"/>
        <v>24348.140098951986</v>
      </c>
    </row>
    <row r="966" spans="9:12" ht="12.75">
      <c r="I966" s="18">
        <v>469.5</v>
      </c>
      <c r="J966" s="18">
        <f t="shared" si="84"/>
        <v>1228640.5405232443</v>
      </c>
      <c r="K966" s="18">
        <f t="shared" si="85"/>
        <v>50</v>
      </c>
      <c r="L966" s="18">
        <f t="shared" si="86"/>
        <v>24572.810810464885</v>
      </c>
    </row>
    <row r="967" spans="9:12" ht="12.75">
      <c r="I967" s="18">
        <v>470</v>
      </c>
      <c r="J967" s="18">
        <f t="shared" si="84"/>
        <v>1239977.7421278218</v>
      </c>
      <c r="K967" s="18">
        <f t="shared" si="85"/>
        <v>50</v>
      </c>
      <c r="L967" s="18">
        <f t="shared" si="86"/>
        <v>24799.554842556434</v>
      </c>
    </row>
    <row r="968" spans="9:12" ht="12.75">
      <c r="I968" s="18">
        <v>470.5</v>
      </c>
      <c r="J968" s="18">
        <f t="shared" si="84"/>
        <v>1251419.5664187823</v>
      </c>
      <c r="K968" s="18">
        <f t="shared" si="85"/>
        <v>50</v>
      </c>
      <c r="L968" s="18">
        <f t="shared" si="86"/>
        <v>25028.39132837565</v>
      </c>
    </row>
    <row r="969" spans="9:12" ht="12.75">
      <c r="I969" s="18">
        <v>471</v>
      </c>
      <c r="J969" s="18">
        <f t="shared" si="84"/>
        <v>1262966.9788818553</v>
      </c>
      <c r="K969" s="18">
        <f t="shared" si="85"/>
        <v>50</v>
      </c>
      <c r="L969" s="18">
        <f t="shared" si="86"/>
        <v>25259.339577637104</v>
      </c>
    </row>
    <row r="970" spans="9:12" ht="12.75">
      <c r="I970" s="18">
        <v>471.5</v>
      </c>
      <c r="J970" s="18">
        <f t="shared" si="84"/>
        <v>1274620.953912534</v>
      </c>
      <c r="K970" s="18">
        <f t="shared" si="85"/>
        <v>50</v>
      </c>
      <c r="L970" s="18">
        <f t="shared" si="86"/>
        <v>25492.41907825068</v>
      </c>
    </row>
    <row r="971" spans="9:12" ht="12.75">
      <c r="I971" s="18">
        <v>472</v>
      </c>
      <c r="J971" s="18">
        <f t="shared" si="84"/>
        <v>1286382.4748982915</v>
      </c>
      <c r="K971" s="18">
        <f t="shared" si="85"/>
        <v>50</v>
      </c>
      <c r="L971" s="18">
        <f t="shared" si="86"/>
        <v>25727.64949796583</v>
      </c>
    </row>
    <row r="972" spans="9:12" ht="12.75">
      <c r="I972" s="18">
        <v>472.5</v>
      </c>
      <c r="J972" s="18">
        <f t="shared" si="84"/>
        <v>1298252.5343015522</v>
      </c>
      <c r="K972" s="18">
        <f t="shared" si="85"/>
        <v>50</v>
      </c>
      <c r="L972" s="18">
        <f t="shared" si="86"/>
        <v>25965.050686031045</v>
      </c>
    </row>
    <row r="973" spans="9:12" ht="12.75">
      <c r="I973" s="18">
        <v>473</v>
      </c>
      <c r="J973" s="18">
        <f t="shared" si="84"/>
        <v>1310232.1337434545</v>
      </c>
      <c r="K973" s="18">
        <f t="shared" si="85"/>
        <v>50</v>
      </c>
      <c r="L973" s="18">
        <f t="shared" si="86"/>
        <v>26204.64267486909</v>
      </c>
    </row>
    <row r="974" spans="9:12" ht="12.75">
      <c r="I974" s="18">
        <v>473.5</v>
      </c>
      <c r="J974" s="18">
        <f t="shared" si="84"/>
        <v>1322322.2840883522</v>
      </c>
      <c r="K974" s="18">
        <f t="shared" si="85"/>
        <v>50</v>
      </c>
      <c r="L974" s="18">
        <f t="shared" si="86"/>
        <v>26446.445681767043</v>
      </c>
    </row>
    <row r="975" spans="9:12" ht="12.75">
      <c r="I975" s="18">
        <v>474</v>
      </c>
      <c r="J975" s="18">
        <f t="shared" si="84"/>
        <v>1334524.0055291285</v>
      </c>
      <c r="K975" s="18">
        <f t="shared" si="85"/>
        <v>50</v>
      </c>
      <c r="L975" s="18">
        <f t="shared" si="86"/>
        <v>26690.480110582568</v>
      </c>
    </row>
    <row r="976" spans="9:12" ht="12.75">
      <c r="I976" s="18">
        <v>474.5</v>
      </c>
      <c r="J976" s="18">
        <f t="shared" si="84"/>
        <v>1346838.3276732753</v>
      </c>
      <c r="K976" s="18">
        <f t="shared" si="85"/>
        <v>50</v>
      </c>
      <c r="L976" s="18">
        <f t="shared" si="86"/>
        <v>26936.766553465506</v>
      </c>
    </row>
    <row r="977" spans="9:12" ht="12.75">
      <c r="I977" s="18">
        <v>475</v>
      </c>
      <c r="J977" s="18">
        <f t="shared" si="84"/>
        <v>1359266.2896297674</v>
      </c>
      <c r="K977" s="18">
        <f t="shared" si="85"/>
        <v>50</v>
      </c>
      <c r="L977" s="18">
        <f t="shared" si="86"/>
        <v>27185.325792595348</v>
      </c>
    </row>
    <row r="978" spans="9:12" ht="12.75">
      <c r="I978" s="18">
        <v>475.5</v>
      </c>
      <c r="J978" s="18">
        <f t="shared" si="84"/>
        <v>1371808.9400967583</v>
      </c>
      <c r="K978" s="18">
        <f t="shared" si="85"/>
        <v>50</v>
      </c>
      <c r="L978" s="18">
        <f t="shared" si="86"/>
        <v>27436.178801935166</v>
      </c>
    </row>
    <row r="979" spans="9:12" ht="12.75">
      <c r="I979" s="18">
        <v>476</v>
      </c>
      <c r="J979" s="18">
        <f t="shared" si="84"/>
        <v>1384467.3374500643</v>
      </c>
      <c r="K979" s="18">
        <f t="shared" si="85"/>
        <v>50</v>
      </c>
      <c r="L979" s="18">
        <f t="shared" si="86"/>
        <v>27689.346749001284</v>
      </c>
    </row>
    <row r="980" spans="9:12" ht="12.75">
      <c r="I980" s="18">
        <v>476.5</v>
      </c>
      <c r="J980" s="18">
        <f t="shared" si="84"/>
        <v>1397242.549832466</v>
      </c>
      <c r="K980" s="18">
        <f t="shared" si="85"/>
        <v>50</v>
      </c>
      <c r="L980" s="18">
        <f t="shared" si="86"/>
        <v>27944.850996649322</v>
      </c>
    </row>
    <row r="981" spans="9:12" ht="12.75">
      <c r="I981" s="18">
        <v>477</v>
      </c>
      <c r="J981" s="18">
        <f t="shared" si="84"/>
        <v>1410135.655243857</v>
      </c>
      <c r="K981" s="18">
        <f t="shared" si="85"/>
        <v>50</v>
      </c>
      <c r="L981" s="18">
        <f t="shared" si="86"/>
        <v>28202.71310487714</v>
      </c>
    </row>
    <row r="982" spans="9:12" ht="12.75">
      <c r="I982" s="18">
        <v>477.5</v>
      </c>
      <c r="J982" s="18">
        <f t="shared" si="84"/>
        <v>1423147.741632188</v>
      </c>
      <c r="K982" s="18">
        <f t="shared" si="85"/>
        <v>50</v>
      </c>
      <c r="L982" s="18">
        <f t="shared" si="86"/>
        <v>28462.954832643758</v>
      </c>
    </row>
    <row r="983" spans="9:12" ht="12.75">
      <c r="I983" s="18">
        <v>478</v>
      </c>
      <c r="J983" s="18">
        <f t="shared" si="84"/>
        <v>1436279.9069852883</v>
      </c>
      <c r="K983" s="18">
        <f t="shared" si="85"/>
        <v>50</v>
      </c>
      <c r="L983" s="18">
        <f t="shared" si="86"/>
        <v>28725.598139705766</v>
      </c>
    </row>
    <row r="984" spans="9:12" ht="12.75">
      <c r="I984" s="18">
        <v>478.5</v>
      </c>
      <c r="J984" s="18">
        <f t="shared" si="84"/>
        <v>1449533.2594235078</v>
      </c>
      <c r="K984" s="18">
        <f t="shared" si="85"/>
        <v>50</v>
      </c>
      <c r="L984" s="18">
        <f t="shared" si="86"/>
        <v>28990.665188470157</v>
      </c>
    </row>
    <row r="985" spans="9:12" ht="12.75">
      <c r="I985" s="18">
        <v>479</v>
      </c>
      <c r="J985" s="18">
        <f t="shared" si="84"/>
        <v>1462908.9172932154</v>
      </c>
      <c r="K985" s="18">
        <f t="shared" si="85"/>
        <v>50</v>
      </c>
      <c r="L985" s="18">
        <f t="shared" si="86"/>
        <v>29258.178345864308</v>
      </c>
    </row>
    <row r="986" spans="9:12" ht="12.75">
      <c r="I986" s="18">
        <v>479.5</v>
      </c>
      <c r="J986" s="18">
        <f t="shared" si="84"/>
        <v>1476408.0092611853</v>
      </c>
      <c r="K986" s="18">
        <f t="shared" si="85"/>
        <v>50</v>
      </c>
      <c r="L986" s="18">
        <f t="shared" si="86"/>
        <v>29528.160185223707</v>
      </c>
    </row>
    <row r="987" spans="9:12" ht="12.75">
      <c r="I987" s="18">
        <v>480</v>
      </c>
      <c r="J987" s="18">
        <f aca="true" t="shared" si="87" ref="J987:J1050">$I$18*POWER(COSH(I987/($I$7*100/(2*PI()*$I$4)))+$I$11*SINH(I987/($I$7*100/(2*PI()*$I$4))),2)</f>
        <v>1490031.6744098233</v>
      </c>
      <c r="K987" s="18">
        <f t="shared" si="85"/>
        <v>50</v>
      </c>
      <c r="L987" s="18">
        <f t="shared" si="86"/>
        <v>29800.633488196465</v>
      </c>
    </row>
    <row r="988" spans="9:12" ht="12.75">
      <c r="I988" s="18">
        <v>480.5</v>
      </c>
      <c r="J988" s="18">
        <f t="shared" si="87"/>
        <v>1503781.0623332819</v>
      </c>
      <c r="K988" s="18">
        <f aca="true" t="shared" si="88" ref="K988:K1051">$I$6</f>
        <v>50</v>
      </c>
      <c r="L988" s="18">
        <f aca="true" t="shared" si="89" ref="L988:L1051">J988/K988</f>
        <v>30075.621246665636</v>
      </c>
    </row>
    <row r="989" spans="9:12" ht="12.75">
      <c r="I989" s="18">
        <v>481</v>
      </c>
      <c r="J989" s="18">
        <f t="shared" si="87"/>
        <v>1517657.3332344808</v>
      </c>
      <c r="K989" s="18">
        <f t="shared" si="88"/>
        <v>50</v>
      </c>
      <c r="L989" s="18">
        <f t="shared" si="89"/>
        <v>30353.146664689615</v>
      </c>
    </row>
    <row r="990" spans="9:12" ht="12.75">
      <c r="I990" s="18">
        <v>481.5</v>
      </c>
      <c r="J990" s="18">
        <f t="shared" si="87"/>
        <v>1531661.6580229893</v>
      </c>
      <c r="K990" s="18">
        <f t="shared" si="88"/>
        <v>50</v>
      </c>
      <c r="L990" s="18">
        <f t="shared" si="89"/>
        <v>30633.233160459786</v>
      </c>
    </row>
    <row r="991" spans="9:12" ht="12.75">
      <c r="I991" s="18">
        <v>482</v>
      </c>
      <c r="J991" s="18">
        <f t="shared" si="87"/>
        <v>1545795.2184138454</v>
      </c>
      <c r="K991" s="18">
        <f t="shared" si="88"/>
        <v>50</v>
      </c>
      <c r="L991" s="18">
        <f t="shared" si="89"/>
        <v>30915.904368276908</v>
      </c>
    </row>
    <row r="992" spans="9:12" ht="12.75">
      <c r="I992" s="18">
        <v>482.5</v>
      </c>
      <c r="J992" s="18">
        <f t="shared" si="87"/>
        <v>1560059.2070272665</v>
      </c>
      <c r="K992" s="18">
        <f t="shared" si="88"/>
        <v>50</v>
      </c>
      <c r="L992" s="18">
        <f t="shared" si="89"/>
        <v>31201.18414054533</v>
      </c>
    </row>
    <row r="993" spans="9:12" ht="12.75">
      <c r="I993" s="18">
        <v>483</v>
      </c>
      <c r="J993" s="18">
        <f t="shared" si="87"/>
        <v>1574454.8274892755</v>
      </c>
      <c r="K993" s="18">
        <f t="shared" si="88"/>
        <v>50</v>
      </c>
      <c r="L993" s="18">
        <f t="shared" si="89"/>
        <v>31489.09654978551</v>
      </c>
    </row>
    <row r="994" spans="9:12" ht="12.75">
      <c r="I994" s="18">
        <v>483.5</v>
      </c>
      <c r="J994" s="18">
        <f t="shared" si="87"/>
        <v>1588983.2945332804</v>
      </c>
      <c r="K994" s="18">
        <f t="shared" si="88"/>
        <v>50</v>
      </c>
      <c r="L994" s="18">
        <f t="shared" si="89"/>
        <v>31779.66589066561</v>
      </c>
    </row>
    <row r="995" spans="9:12" ht="12.75">
      <c r="I995" s="18">
        <v>484</v>
      </c>
      <c r="J995" s="18">
        <f t="shared" si="87"/>
        <v>1603645.8341025724</v>
      </c>
      <c r="K995" s="18">
        <f t="shared" si="88"/>
        <v>50</v>
      </c>
      <c r="L995" s="18">
        <f t="shared" si="89"/>
        <v>32072.916682051447</v>
      </c>
    </row>
    <row r="996" spans="9:12" ht="12.75">
      <c r="I996" s="18">
        <v>484.5</v>
      </c>
      <c r="J996" s="18">
        <f t="shared" si="87"/>
        <v>1618443.6834537582</v>
      </c>
      <c r="K996" s="18">
        <f t="shared" si="88"/>
        <v>50</v>
      </c>
      <c r="L996" s="18">
        <f t="shared" si="89"/>
        <v>32368.873669075165</v>
      </c>
    </row>
    <row r="997" spans="9:12" ht="12.75">
      <c r="I997" s="18">
        <v>485</v>
      </c>
      <c r="J997" s="18">
        <f t="shared" si="87"/>
        <v>1633378.09126119</v>
      </c>
      <c r="K997" s="18">
        <f t="shared" si="88"/>
        <v>50</v>
      </c>
      <c r="L997" s="18">
        <f t="shared" si="89"/>
        <v>32667.5618252238</v>
      </c>
    </row>
    <row r="998" spans="9:12" ht="12.75">
      <c r="I998" s="18">
        <v>485.5</v>
      </c>
      <c r="J998" s="18">
        <f t="shared" si="87"/>
        <v>1648450.3177223024</v>
      </c>
      <c r="K998" s="18">
        <f t="shared" si="88"/>
        <v>50</v>
      </c>
      <c r="L998" s="18">
        <f t="shared" si="89"/>
        <v>32969.00635444605</v>
      </c>
    </row>
    <row r="999" spans="9:12" ht="12.75">
      <c r="I999" s="18">
        <v>486</v>
      </c>
      <c r="J999" s="18">
        <f t="shared" si="87"/>
        <v>1663661.634663974</v>
      </c>
      <c r="K999" s="18">
        <f t="shared" si="88"/>
        <v>50</v>
      </c>
      <c r="L999" s="18">
        <f t="shared" si="89"/>
        <v>33273.23269327948</v>
      </c>
    </row>
    <row r="1000" spans="9:12" ht="12.75">
      <c r="I1000" s="18">
        <v>486.5</v>
      </c>
      <c r="J1000" s="18">
        <f t="shared" si="87"/>
        <v>1679013.3256498359</v>
      </c>
      <c r="K1000" s="18">
        <f t="shared" si="88"/>
        <v>50</v>
      </c>
      <c r="L1000" s="18">
        <f t="shared" si="89"/>
        <v>33580.26651299672</v>
      </c>
    </row>
    <row r="1001" spans="9:12" ht="12.75">
      <c r="I1001" s="18">
        <v>487</v>
      </c>
      <c r="J1001" s="18">
        <f t="shared" si="87"/>
        <v>1694506.6860885753</v>
      </c>
      <c r="K1001" s="18">
        <f t="shared" si="88"/>
        <v>50</v>
      </c>
      <c r="L1001" s="18">
        <f t="shared" si="89"/>
        <v>33890.133721771504</v>
      </c>
    </row>
    <row r="1002" spans="9:12" ht="12.75">
      <c r="I1002" s="18">
        <v>487.5</v>
      </c>
      <c r="J1002" s="18">
        <f t="shared" si="87"/>
        <v>1710143.0233432618</v>
      </c>
      <c r="K1002" s="18">
        <f t="shared" si="88"/>
        <v>50</v>
      </c>
      <c r="L1002" s="18">
        <f t="shared" si="89"/>
        <v>34202.86046686523</v>
      </c>
    </row>
    <row r="1003" spans="9:12" ht="12.75">
      <c r="I1003" s="18">
        <v>488</v>
      </c>
      <c r="J1003" s="18">
        <f t="shared" si="87"/>
        <v>1725923.656841655</v>
      </c>
      <c r="K1003" s="18">
        <f t="shared" si="88"/>
        <v>50</v>
      </c>
      <c r="L1003" s="18">
        <f t="shared" si="89"/>
        <v>34518.4731368331</v>
      </c>
    </row>
    <row r="1004" spans="9:12" ht="12.75">
      <c r="I1004" s="18">
        <v>488.5</v>
      </c>
      <c r="J1004" s="18">
        <f t="shared" si="87"/>
        <v>1741849.9181875333</v>
      </c>
      <c r="K1004" s="18">
        <f t="shared" si="88"/>
        <v>50</v>
      </c>
      <c r="L1004" s="18">
        <f t="shared" si="89"/>
        <v>34836.99836375067</v>
      </c>
    </row>
    <row r="1005" spans="9:12" ht="12.75">
      <c r="I1005" s="18">
        <v>489</v>
      </c>
      <c r="J1005" s="18">
        <f t="shared" si="87"/>
        <v>1757923.151273077</v>
      </c>
      <c r="K1005" s="18">
        <f t="shared" si="88"/>
        <v>50</v>
      </c>
      <c r="L1005" s="18">
        <f t="shared" si="89"/>
        <v>35158.46302546154</v>
      </c>
    </row>
    <row r="1006" spans="9:12" ht="12.75">
      <c r="I1006" s="18">
        <v>489.5</v>
      </c>
      <c r="J1006" s="18">
        <f t="shared" si="87"/>
        <v>1774144.7123922477</v>
      </c>
      <c r="K1006" s="18">
        <f t="shared" si="88"/>
        <v>50</v>
      </c>
      <c r="L1006" s="18">
        <f t="shared" si="89"/>
        <v>35482.89424784495</v>
      </c>
    </row>
    <row r="1007" spans="9:12" ht="12.75">
      <c r="I1007" s="18">
        <v>490</v>
      </c>
      <c r="J1007" s="18">
        <f t="shared" si="87"/>
        <v>1790515.9703552534</v>
      </c>
      <c r="K1007" s="18">
        <f t="shared" si="88"/>
        <v>50</v>
      </c>
      <c r="L1007" s="18">
        <f t="shared" si="89"/>
        <v>35810.31940710507</v>
      </c>
    </row>
    <row r="1008" spans="9:12" ht="12.75">
      <c r="I1008" s="18">
        <v>490.5</v>
      </c>
      <c r="J1008" s="18">
        <f t="shared" si="87"/>
        <v>1807038.3066040424</v>
      </c>
      <c r="K1008" s="18">
        <f t="shared" si="88"/>
        <v>50</v>
      </c>
      <c r="L1008" s="18">
        <f t="shared" si="89"/>
        <v>36140.76613208085</v>
      </c>
    </row>
    <row r="1009" spans="9:12" ht="12.75">
      <c r="I1009" s="18">
        <v>491</v>
      </c>
      <c r="J1009" s="18">
        <f t="shared" si="87"/>
        <v>1823713.1153288668</v>
      </c>
      <c r="K1009" s="18">
        <f t="shared" si="88"/>
        <v>50</v>
      </c>
      <c r="L1009" s="18">
        <f t="shared" si="89"/>
        <v>36474.26230657734</v>
      </c>
    </row>
    <row r="1010" spans="9:12" ht="12.75">
      <c r="I1010" s="18">
        <v>491.5</v>
      </c>
      <c r="J1010" s="18">
        <f t="shared" si="87"/>
        <v>1840541.803585942</v>
      </c>
      <c r="K1010" s="18">
        <f t="shared" si="88"/>
        <v>50</v>
      </c>
      <c r="L1010" s="18">
        <f t="shared" si="89"/>
        <v>36810.83607171884</v>
      </c>
    </row>
    <row r="1011" spans="9:12" ht="12.75">
      <c r="I1011" s="18">
        <v>492</v>
      </c>
      <c r="J1011" s="18">
        <f t="shared" si="87"/>
        <v>1857525.7914161687</v>
      </c>
      <c r="K1011" s="18">
        <f t="shared" si="88"/>
        <v>50</v>
      </c>
      <c r="L1011" s="18">
        <f t="shared" si="89"/>
        <v>37150.515828323376</v>
      </c>
    </row>
    <row r="1012" spans="9:12" ht="12.75">
      <c r="I1012" s="18">
        <v>492.5</v>
      </c>
      <c r="J1012" s="18">
        <f t="shared" si="87"/>
        <v>1874666.5119649514</v>
      </c>
      <c r="K1012" s="18">
        <f t="shared" si="88"/>
        <v>50</v>
      </c>
      <c r="L1012" s="18">
        <f t="shared" si="89"/>
        <v>37493.33023929903</v>
      </c>
    </row>
    <row r="1013" spans="9:12" ht="12.75">
      <c r="I1013" s="18">
        <v>493</v>
      </c>
      <c r="J1013" s="18">
        <f t="shared" si="87"/>
        <v>1891965.4116031495</v>
      </c>
      <c r="K1013" s="18">
        <f t="shared" si="88"/>
        <v>50</v>
      </c>
      <c r="L1013" s="18">
        <f t="shared" si="89"/>
        <v>37839.30823206299</v>
      </c>
    </row>
    <row r="1014" spans="9:12" ht="12.75">
      <c r="I1014" s="18">
        <v>493.5</v>
      </c>
      <c r="J1014" s="18">
        <f t="shared" si="87"/>
        <v>1909423.950049103</v>
      </c>
      <c r="K1014" s="18">
        <f t="shared" si="88"/>
        <v>50</v>
      </c>
      <c r="L1014" s="18">
        <f t="shared" si="89"/>
        <v>38188.47900098206</v>
      </c>
    </row>
    <row r="1015" spans="9:12" ht="12.75">
      <c r="I1015" s="18">
        <v>494</v>
      </c>
      <c r="J1015" s="18">
        <f t="shared" si="87"/>
        <v>1927043.6004918255</v>
      </c>
      <c r="K1015" s="18">
        <f t="shared" si="88"/>
        <v>50</v>
      </c>
      <c r="L1015" s="18">
        <f t="shared" si="89"/>
        <v>38540.87200983651</v>
      </c>
    </row>
    <row r="1016" spans="9:12" ht="12.75">
      <c r="I1016" s="18">
        <v>494.5</v>
      </c>
      <c r="J1016" s="18">
        <f t="shared" si="87"/>
        <v>1944825.8497153092</v>
      </c>
      <c r="K1016" s="18">
        <f t="shared" si="88"/>
        <v>50</v>
      </c>
      <c r="L1016" s="18">
        <f t="shared" si="89"/>
        <v>38896.516994306185</v>
      </c>
    </row>
    <row r="1017" spans="9:12" ht="12.75">
      <c r="I1017" s="18">
        <v>495</v>
      </c>
      <c r="J1017" s="18">
        <f t="shared" si="87"/>
        <v>1962772.1982239704</v>
      </c>
      <c r="K1017" s="18">
        <f t="shared" si="88"/>
        <v>50</v>
      </c>
      <c r="L1017" s="18">
        <f t="shared" si="89"/>
        <v>39255.443964479404</v>
      </c>
    </row>
    <row r="1018" spans="9:12" ht="12.75">
      <c r="I1018" s="18">
        <v>495.5</v>
      </c>
      <c r="J1018" s="18">
        <f t="shared" si="87"/>
        <v>1980884.1603692854</v>
      </c>
      <c r="K1018" s="18">
        <f t="shared" si="88"/>
        <v>50</v>
      </c>
      <c r="L1018" s="18">
        <f t="shared" si="89"/>
        <v>39617.68320738571</v>
      </c>
    </row>
    <row r="1019" spans="9:12" ht="12.75">
      <c r="I1019" s="18">
        <v>496</v>
      </c>
      <c r="J1019" s="18">
        <f t="shared" si="87"/>
        <v>1999163.264477566</v>
      </c>
      <c r="K1019" s="18">
        <f t="shared" si="88"/>
        <v>50</v>
      </c>
      <c r="L1019" s="18">
        <f t="shared" si="89"/>
        <v>39983.26528955132</v>
      </c>
    </row>
    <row r="1020" spans="9:12" ht="12.75">
      <c r="I1020" s="18">
        <v>496.5</v>
      </c>
      <c r="J1020" s="18">
        <f t="shared" si="87"/>
        <v>2017611.0529789105</v>
      </c>
      <c r="K1020" s="18">
        <f t="shared" si="88"/>
        <v>50</v>
      </c>
      <c r="L1020" s="18">
        <f t="shared" si="89"/>
        <v>40352.22105957821</v>
      </c>
    </row>
    <row r="1021" spans="9:12" ht="12.75">
      <c r="I1021" s="18">
        <v>497</v>
      </c>
      <c r="J1021" s="18">
        <f t="shared" si="87"/>
        <v>2036229.082537386</v>
      </c>
      <c r="K1021" s="18">
        <f t="shared" si="88"/>
        <v>50</v>
      </c>
      <c r="L1021" s="18">
        <f t="shared" si="89"/>
        <v>40724.58165074772</v>
      </c>
    </row>
    <row r="1022" spans="9:12" ht="12.75">
      <c r="I1022" s="18">
        <v>497.5</v>
      </c>
      <c r="J1022" s="18">
        <f t="shared" si="87"/>
        <v>2055018.9241823475</v>
      </c>
      <c r="K1022" s="18">
        <f t="shared" si="88"/>
        <v>50</v>
      </c>
      <c r="L1022" s="18">
        <f t="shared" si="89"/>
        <v>41100.37848364695</v>
      </c>
    </row>
    <row r="1023" spans="9:12" ht="12.75">
      <c r="I1023" s="18">
        <v>498</v>
      </c>
      <c r="J1023" s="18">
        <f t="shared" si="87"/>
        <v>2073982.1634410368</v>
      </c>
      <c r="K1023" s="18">
        <f t="shared" si="88"/>
        <v>50</v>
      </c>
      <c r="L1023" s="18">
        <f t="shared" si="89"/>
        <v>41479.643268820735</v>
      </c>
    </row>
    <row r="1024" spans="9:12" ht="12.75">
      <c r="I1024" s="18">
        <v>498.5</v>
      </c>
      <c r="J1024" s="18">
        <f t="shared" si="87"/>
        <v>2093120.4004723602</v>
      </c>
      <c r="K1024" s="18">
        <f t="shared" si="88"/>
        <v>50</v>
      </c>
      <c r="L1024" s="18">
        <f t="shared" si="89"/>
        <v>41862.4080094472</v>
      </c>
    </row>
    <row r="1025" spans="9:12" ht="12.75">
      <c r="I1025" s="18">
        <v>499</v>
      </c>
      <c r="J1025" s="18">
        <f t="shared" si="87"/>
        <v>2112435.250201898</v>
      </c>
      <c r="K1025" s="18">
        <f t="shared" si="88"/>
        <v>50</v>
      </c>
      <c r="L1025" s="18">
        <f t="shared" si="89"/>
        <v>42248.70500403796</v>
      </c>
    </row>
    <row r="1026" spans="9:12" ht="12.75">
      <c r="I1026" s="18">
        <v>499.5</v>
      </c>
      <c r="J1026" s="18">
        <f t="shared" si="87"/>
        <v>2131928.3424582044</v>
      </c>
      <c r="K1026" s="18">
        <f t="shared" si="88"/>
        <v>50</v>
      </c>
      <c r="L1026" s="18">
        <f t="shared" si="89"/>
        <v>42638.56684916409</v>
      </c>
    </row>
    <row r="1027" spans="9:12" ht="12.75">
      <c r="I1027" s="18">
        <v>500</v>
      </c>
      <c r="J1027" s="18">
        <f t="shared" si="87"/>
        <v>2151601.3221103186</v>
      </c>
      <c r="K1027" s="18">
        <f t="shared" si="88"/>
        <v>50</v>
      </c>
      <c r="L1027" s="18">
        <f t="shared" si="89"/>
        <v>43032.02644220637</v>
      </c>
    </row>
    <row r="1028" spans="9:12" ht="12.75">
      <c r="I1028" s="18">
        <v>500.5</v>
      </c>
      <c r="J1028" s="18">
        <f t="shared" si="87"/>
        <v>2171455.8492065542</v>
      </c>
      <c r="K1028" s="18">
        <f t="shared" si="88"/>
        <v>50</v>
      </c>
      <c r="L1028" s="18">
        <f t="shared" si="89"/>
        <v>43429.116984131084</v>
      </c>
    </row>
    <row r="1029" spans="9:12" ht="12.75">
      <c r="I1029" s="18">
        <v>501</v>
      </c>
      <c r="J1029" s="18">
        <f t="shared" si="87"/>
        <v>2191493.5991146057</v>
      </c>
      <c r="K1029" s="18">
        <f t="shared" si="88"/>
        <v>50</v>
      </c>
      <c r="L1029" s="18">
        <f t="shared" si="89"/>
        <v>43829.87198229211</v>
      </c>
    </row>
    <row r="1030" spans="9:12" ht="12.75">
      <c r="I1030" s="18">
        <v>501.5</v>
      </c>
      <c r="J1030" s="18">
        <f t="shared" si="87"/>
        <v>2211716.262662882</v>
      </c>
      <c r="K1030" s="18">
        <f t="shared" si="88"/>
        <v>50</v>
      </c>
      <c r="L1030" s="18">
        <f t="shared" si="89"/>
        <v>44234.32525325764</v>
      </c>
    </row>
    <row r="1031" spans="9:12" ht="12.75">
      <c r="I1031" s="18">
        <v>502</v>
      </c>
      <c r="J1031" s="18">
        <f t="shared" si="87"/>
        <v>2232125.546283222</v>
      </c>
      <c r="K1031" s="18">
        <f t="shared" si="88"/>
        <v>50</v>
      </c>
      <c r="L1031" s="18">
        <f t="shared" si="89"/>
        <v>44642.510925664435</v>
      </c>
    </row>
    <row r="1032" spans="9:12" ht="12.75">
      <c r="I1032" s="18">
        <v>502.5</v>
      </c>
      <c r="J1032" s="18">
        <f t="shared" si="87"/>
        <v>2252723.17215486</v>
      </c>
      <c r="K1032" s="18">
        <f t="shared" si="88"/>
        <v>50</v>
      </c>
      <c r="L1032" s="18">
        <f t="shared" si="89"/>
        <v>45054.4634430972</v>
      </c>
    </row>
    <row r="1033" spans="9:12" ht="12.75">
      <c r="I1033" s="18">
        <v>503</v>
      </c>
      <c r="J1033" s="18">
        <f t="shared" si="87"/>
        <v>2273510.8783497475</v>
      </c>
      <c r="K1033" s="18">
        <f t="shared" si="88"/>
        <v>50</v>
      </c>
      <c r="L1033" s="18">
        <f t="shared" si="89"/>
        <v>45470.21756699495</v>
      </c>
    </row>
    <row r="1034" spans="9:12" ht="12.75">
      <c r="I1034" s="18">
        <v>503.5</v>
      </c>
      <c r="J1034" s="18">
        <f t="shared" si="87"/>
        <v>2294490.418979232</v>
      </c>
      <c r="K1034" s="18">
        <f t="shared" si="88"/>
        <v>50</v>
      </c>
      <c r="L1034" s="18">
        <f t="shared" si="89"/>
        <v>45889.80837958465</v>
      </c>
    </row>
    <row r="1035" spans="9:12" ht="12.75">
      <c r="I1035" s="18">
        <v>504</v>
      </c>
      <c r="J1035" s="18">
        <f t="shared" si="87"/>
        <v>2315663.5643420634</v>
      </c>
      <c r="K1035" s="18">
        <f t="shared" si="88"/>
        <v>50</v>
      </c>
      <c r="L1035" s="18">
        <f t="shared" si="89"/>
        <v>46313.27128684127</v>
      </c>
    </row>
    <row r="1036" spans="9:12" ht="12.75">
      <c r="I1036" s="18">
        <v>504.5</v>
      </c>
      <c r="J1036" s="18">
        <f t="shared" si="87"/>
        <v>2337032.101073763</v>
      </c>
      <c r="K1036" s="18">
        <f t="shared" si="88"/>
        <v>50</v>
      </c>
      <c r="L1036" s="18">
        <f t="shared" si="89"/>
        <v>46740.64202147526</v>
      </c>
    </row>
    <row r="1037" spans="9:12" ht="12.75">
      <c r="I1037" s="18">
        <v>505</v>
      </c>
      <c r="J1037" s="18">
        <f t="shared" si="87"/>
        <v>2358597.8322974127</v>
      </c>
      <c r="K1037" s="18">
        <f t="shared" si="88"/>
        <v>50</v>
      </c>
      <c r="L1037" s="18">
        <f t="shared" si="89"/>
        <v>47171.95664594825</v>
      </c>
    </row>
    <row r="1038" spans="9:12" ht="12.75">
      <c r="I1038" s="18">
        <v>505.5</v>
      </c>
      <c r="J1038" s="18">
        <f t="shared" si="87"/>
        <v>2380362.5777757736</v>
      </c>
      <c r="K1038" s="18">
        <f t="shared" si="88"/>
        <v>50</v>
      </c>
      <c r="L1038" s="18">
        <f t="shared" si="89"/>
        <v>47607.251555515475</v>
      </c>
    </row>
    <row r="1039" spans="9:12" ht="12.75">
      <c r="I1039" s="18">
        <v>506</v>
      </c>
      <c r="J1039" s="18">
        <f t="shared" si="87"/>
        <v>2402328.174064869</v>
      </c>
      <c r="K1039" s="18">
        <f t="shared" si="88"/>
        <v>50</v>
      </c>
      <c r="L1039" s="18">
        <f t="shared" si="89"/>
        <v>48046.56348129738</v>
      </c>
    </row>
    <row r="1040" spans="9:12" ht="12.75">
      <c r="I1040" s="18">
        <v>506.5</v>
      </c>
      <c r="J1040" s="18">
        <f t="shared" si="87"/>
        <v>2424496.4746689457</v>
      </c>
      <c r="K1040" s="18">
        <f t="shared" si="88"/>
        <v>50</v>
      </c>
      <c r="L1040" s="18">
        <f t="shared" si="89"/>
        <v>48489.92949337891</v>
      </c>
    </row>
    <row r="1041" spans="9:12" ht="12.75">
      <c r="I1041" s="18">
        <v>507</v>
      </c>
      <c r="J1041" s="18">
        <f t="shared" si="87"/>
        <v>2446869.3501968635</v>
      </c>
      <c r="K1041" s="18">
        <f t="shared" si="88"/>
        <v>50</v>
      </c>
      <c r="L1041" s="18">
        <f t="shared" si="89"/>
        <v>48937.38700393727</v>
      </c>
    </row>
    <row r="1042" spans="9:12" ht="12.75">
      <c r="I1042" s="18">
        <v>507.5</v>
      </c>
      <c r="J1042" s="18">
        <f t="shared" si="87"/>
        <v>2469448.688519968</v>
      </c>
      <c r="K1042" s="18">
        <f t="shared" si="88"/>
        <v>50</v>
      </c>
      <c r="L1042" s="18">
        <f t="shared" si="89"/>
        <v>49388.97377039937</v>
      </c>
    </row>
    <row r="1043" spans="9:12" ht="12.75">
      <c r="I1043" s="18">
        <v>508</v>
      </c>
      <c r="J1043" s="18">
        <f t="shared" si="87"/>
        <v>2492236.3949313797</v>
      </c>
      <c r="K1043" s="18">
        <f t="shared" si="88"/>
        <v>50</v>
      </c>
      <c r="L1043" s="18">
        <f t="shared" si="89"/>
        <v>49844.72789862759</v>
      </c>
    </row>
    <row r="1044" spans="9:12" ht="12.75">
      <c r="I1044" s="18">
        <v>508.5</v>
      </c>
      <c r="J1044" s="18">
        <f t="shared" si="87"/>
        <v>2515234.3923067492</v>
      </c>
      <c r="K1044" s="18">
        <f t="shared" si="88"/>
        <v>50</v>
      </c>
      <c r="L1044" s="18">
        <f t="shared" si="89"/>
        <v>50304.687846134984</v>
      </c>
    </row>
    <row r="1045" spans="9:12" ht="12.75">
      <c r="I1045" s="18">
        <v>509</v>
      </c>
      <c r="J1045" s="18">
        <f t="shared" si="87"/>
        <v>2538444.621266554</v>
      </c>
      <c r="K1045" s="18">
        <f t="shared" si="88"/>
        <v>50</v>
      </c>
      <c r="L1045" s="18">
        <f t="shared" si="89"/>
        <v>50768.89242533108</v>
      </c>
    </row>
    <row r="1046" spans="9:12" ht="12.75">
      <c r="I1046" s="18">
        <v>509.5</v>
      </c>
      <c r="J1046" s="18">
        <f t="shared" si="87"/>
        <v>2561869.040339809</v>
      </c>
      <c r="K1046" s="18">
        <f t="shared" si="88"/>
        <v>50</v>
      </c>
      <c r="L1046" s="18">
        <f t="shared" si="89"/>
        <v>51237.38080679618</v>
      </c>
    </row>
    <row r="1047" spans="9:12" ht="12.75">
      <c r="I1047" s="18">
        <v>510</v>
      </c>
      <c r="J1047" s="18">
        <f t="shared" si="87"/>
        <v>2585509.6261293637</v>
      </c>
      <c r="K1047" s="18">
        <f t="shared" si="88"/>
        <v>50</v>
      </c>
      <c r="L1047" s="18">
        <f t="shared" si="89"/>
        <v>51710.19252258728</v>
      </c>
    </row>
    <row r="1048" spans="9:12" ht="12.75">
      <c r="I1048" s="18">
        <v>510.5</v>
      </c>
      <c r="J1048" s="18">
        <f t="shared" si="87"/>
        <v>2609368.3734786795</v>
      </c>
      <c r="K1048" s="18">
        <f t="shared" si="88"/>
        <v>50</v>
      </c>
      <c r="L1048" s="18">
        <f t="shared" si="89"/>
        <v>52187.36746957359</v>
      </c>
    </row>
    <row r="1049" spans="9:12" ht="12.75">
      <c r="I1049" s="18">
        <v>511</v>
      </c>
      <c r="J1049" s="18">
        <f t="shared" si="87"/>
        <v>2633447.2956401478</v>
      </c>
      <c r="K1049" s="18">
        <f t="shared" si="88"/>
        <v>50</v>
      </c>
      <c r="L1049" s="18">
        <f t="shared" si="89"/>
        <v>52668.945912802956</v>
      </c>
    </row>
    <row r="1050" spans="9:12" ht="12.75">
      <c r="I1050" s="18">
        <v>511.5</v>
      </c>
      <c r="J1050" s="18">
        <f t="shared" si="87"/>
        <v>2657748.4244449986</v>
      </c>
      <c r="K1050" s="18">
        <f t="shared" si="88"/>
        <v>50</v>
      </c>
      <c r="L1050" s="18">
        <f t="shared" si="89"/>
        <v>53154.96848889997</v>
      </c>
    </row>
    <row r="1051" spans="9:12" ht="12.75">
      <c r="I1051" s="18">
        <v>512</v>
      </c>
      <c r="J1051" s="18">
        <f aca="true" t="shared" si="90" ref="J1051:J1114">$I$18*POWER(COSH(I1051/($I$7*100/(2*PI()*$I$4)))+$I$11*SINH(I1051/($I$7*100/(2*PI()*$I$4))),2)</f>
        <v>2682273.810474732</v>
      </c>
      <c r="K1051" s="18">
        <f t="shared" si="88"/>
        <v>50</v>
      </c>
      <c r="L1051" s="18">
        <f t="shared" si="89"/>
        <v>53645.47620949464</v>
      </c>
    </row>
    <row r="1052" spans="9:12" ht="12.75">
      <c r="I1052" s="18">
        <v>512.5</v>
      </c>
      <c r="J1052" s="18">
        <f t="shared" si="90"/>
        <v>2707025.523234145</v>
      </c>
      <c r="K1052" s="18">
        <f aca="true" t="shared" si="91" ref="K1052:K1115">$I$6</f>
        <v>50</v>
      </c>
      <c r="L1052" s="18">
        <f aca="true" t="shared" si="92" ref="L1052:L1115">J1052/K1052</f>
        <v>54140.5104646829</v>
      </c>
    </row>
    <row r="1053" spans="9:12" ht="12.75">
      <c r="I1053" s="18">
        <v>513</v>
      </c>
      <c r="J1053" s="18">
        <f t="shared" si="90"/>
        <v>2732005.651325988</v>
      </c>
      <c r="K1053" s="18">
        <f t="shared" si="91"/>
        <v>50</v>
      </c>
      <c r="L1053" s="18">
        <f t="shared" si="92"/>
        <v>54640.113026519764</v>
      </c>
    </row>
    <row r="1054" spans="9:12" ht="12.75">
      <c r="I1054" s="18">
        <v>513.5</v>
      </c>
      <c r="J1054" s="18">
        <f t="shared" si="90"/>
        <v>2757216.302627167</v>
      </c>
      <c r="K1054" s="18">
        <f t="shared" si="91"/>
        <v>50</v>
      </c>
      <c r="L1054" s="18">
        <f t="shared" si="92"/>
        <v>55144.32605254334</v>
      </c>
    </row>
    <row r="1055" spans="9:12" ht="12.75">
      <c r="I1055" s="18">
        <v>514</v>
      </c>
      <c r="J1055" s="18">
        <f t="shared" si="90"/>
        <v>2782659.6044666516</v>
      </c>
      <c r="K1055" s="18">
        <f t="shared" si="91"/>
        <v>50</v>
      </c>
      <c r="L1055" s="18">
        <f t="shared" si="92"/>
        <v>55653.19208933303</v>
      </c>
    </row>
    <row r="1056" spans="9:12" ht="12.75">
      <c r="I1056" s="18">
        <v>514.5</v>
      </c>
      <c r="J1056" s="18">
        <f t="shared" si="90"/>
        <v>2808337.7038049595</v>
      </c>
      <c r="K1056" s="18">
        <f t="shared" si="91"/>
        <v>50</v>
      </c>
      <c r="L1056" s="18">
        <f t="shared" si="92"/>
        <v>56166.75407609919</v>
      </c>
    </row>
    <row r="1057" spans="9:12" ht="12.75">
      <c r="I1057" s="18">
        <v>515</v>
      </c>
      <c r="J1057" s="18">
        <f t="shared" si="90"/>
        <v>2834252.767415314</v>
      </c>
      <c r="K1057" s="18">
        <f t="shared" si="91"/>
        <v>50</v>
      </c>
      <c r="L1057" s="18">
        <f t="shared" si="92"/>
        <v>56685.05534830628</v>
      </c>
    </row>
    <row r="1058" spans="9:12" ht="12.75">
      <c r="I1058" s="18">
        <v>515.5</v>
      </c>
      <c r="J1058" s="18">
        <f t="shared" si="90"/>
        <v>2860406.9820665056</v>
      </c>
      <c r="K1058" s="18">
        <f t="shared" si="91"/>
        <v>50</v>
      </c>
      <c r="L1058" s="18">
        <f t="shared" si="92"/>
        <v>57208.13964133011</v>
      </c>
    </row>
    <row r="1059" spans="9:12" ht="12.75">
      <c r="I1059" s="18">
        <v>516</v>
      </c>
      <c r="J1059" s="18">
        <f t="shared" si="90"/>
        <v>2886802.554707407</v>
      </c>
      <c r="K1059" s="18">
        <f t="shared" si="91"/>
        <v>50</v>
      </c>
      <c r="L1059" s="18">
        <f t="shared" si="92"/>
        <v>57736.05109414814</v>
      </c>
    </row>
    <row r="1060" spans="9:12" ht="12.75">
      <c r="I1060" s="18">
        <v>516.5</v>
      </c>
      <c r="J1060" s="18">
        <f t="shared" si="90"/>
        <v>2913441.7126531787</v>
      </c>
      <c r="K1060" s="18">
        <f t="shared" si="91"/>
        <v>50</v>
      </c>
      <c r="L1060" s="18">
        <f t="shared" si="92"/>
        <v>58268.83425306357</v>
      </c>
    </row>
    <row r="1061" spans="9:12" ht="12.75">
      <c r="I1061" s="18">
        <v>517</v>
      </c>
      <c r="J1061" s="18">
        <f t="shared" si="90"/>
        <v>2940326.7037732545</v>
      </c>
      <c r="K1061" s="18">
        <f t="shared" si="91"/>
        <v>50</v>
      </c>
      <c r="L1061" s="18">
        <f t="shared" si="92"/>
        <v>58806.53407546509</v>
      </c>
    </row>
    <row r="1062" spans="9:12" ht="12.75">
      <c r="I1062" s="18">
        <v>517.5</v>
      </c>
      <c r="J1062" s="18">
        <f t="shared" si="90"/>
        <v>2967459.7966809818</v>
      </c>
      <c r="K1062" s="18">
        <f t="shared" si="91"/>
        <v>50</v>
      </c>
      <c r="L1062" s="18">
        <f t="shared" si="92"/>
        <v>59349.19593361964</v>
      </c>
    </row>
    <row r="1063" spans="9:12" ht="12.75">
      <c r="I1063" s="18">
        <v>518</v>
      </c>
      <c r="J1063" s="18">
        <f t="shared" si="90"/>
        <v>2994843.280925084</v>
      </c>
      <c r="K1063" s="18">
        <f t="shared" si="91"/>
        <v>50</v>
      </c>
      <c r="L1063" s="18">
        <f t="shared" si="92"/>
        <v>59896.86561850168</v>
      </c>
    </row>
    <row r="1064" spans="9:12" ht="12.75">
      <c r="I1064" s="18">
        <v>518.5</v>
      </c>
      <c r="J1064" s="18">
        <f t="shared" si="90"/>
        <v>3022479.4671828407</v>
      </c>
      <c r="K1064" s="18">
        <f t="shared" si="91"/>
        <v>50</v>
      </c>
      <c r="L1064" s="18">
        <f t="shared" si="92"/>
        <v>60449.589343656815</v>
      </c>
    </row>
    <row r="1065" spans="9:12" ht="12.75">
      <c r="I1065" s="18">
        <v>519</v>
      </c>
      <c r="J1065" s="18">
        <f t="shared" si="90"/>
        <v>3050370.6874550604</v>
      </c>
      <c r="K1065" s="18">
        <f t="shared" si="91"/>
        <v>50</v>
      </c>
      <c r="L1065" s="18">
        <f t="shared" si="92"/>
        <v>61007.41374910121</v>
      </c>
    </row>
    <row r="1066" spans="9:12" ht="12.75">
      <c r="I1066" s="18">
        <v>519.5</v>
      </c>
      <c r="J1066" s="18">
        <f t="shared" si="90"/>
        <v>3078519.29526288</v>
      </c>
      <c r="K1066" s="18">
        <f t="shared" si="91"/>
        <v>50</v>
      </c>
      <c r="L1066" s="18">
        <f t="shared" si="92"/>
        <v>61570.3859052576</v>
      </c>
    </row>
    <row r="1067" spans="9:12" ht="12.75">
      <c r="I1067" s="18">
        <v>520</v>
      </c>
      <c r="J1067" s="18">
        <f t="shared" si="90"/>
        <v>3106927.66584636</v>
      </c>
      <c r="K1067" s="18">
        <f t="shared" si="91"/>
        <v>50</v>
      </c>
      <c r="L1067" s="18">
        <f t="shared" si="92"/>
        <v>62138.553316927195</v>
      </c>
    </row>
    <row r="1068" spans="9:12" ht="12.75">
      <c r="I1068" s="18">
        <v>520.5</v>
      </c>
      <c r="J1068" s="18">
        <f t="shared" si="90"/>
        <v>3135598.1963648736</v>
      </c>
      <c r="K1068" s="18">
        <f t="shared" si="91"/>
        <v>50</v>
      </c>
      <c r="L1068" s="18">
        <f t="shared" si="92"/>
        <v>62711.963927297475</v>
      </c>
    </row>
    <row r="1069" spans="9:12" ht="12.75">
      <c r="I1069" s="18">
        <v>521</v>
      </c>
      <c r="J1069" s="18">
        <f t="shared" si="90"/>
        <v>3164533.3060994423</v>
      </c>
      <c r="K1069" s="18">
        <f t="shared" si="91"/>
        <v>50</v>
      </c>
      <c r="L1069" s="18">
        <f t="shared" si="92"/>
        <v>63290.66612198885</v>
      </c>
    </row>
    <row r="1070" spans="9:12" ht="12.75">
      <c r="I1070" s="18">
        <v>521.5</v>
      </c>
      <c r="J1070" s="18">
        <f t="shared" si="90"/>
        <v>3193735.4366568294</v>
      </c>
      <c r="K1070" s="18">
        <f t="shared" si="91"/>
        <v>50</v>
      </c>
      <c r="L1070" s="18">
        <f t="shared" si="92"/>
        <v>63874.70873313659</v>
      </c>
    </row>
    <row r="1071" spans="9:12" ht="12.75">
      <c r="I1071" s="18">
        <v>522</v>
      </c>
      <c r="J1071" s="18">
        <f t="shared" si="90"/>
        <v>3223207.052175602</v>
      </c>
      <c r="K1071" s="18">
        <f t="shared" si="91"/>
        <v>50</v>
      </c>
      <c r="L1071" s="18">
        <f t="shared" si="92"/>
        <v>64464.14104351204</v>
      </c>
    </row>
    <row r="1072" spans="9:12" ht="12.75">
      <c r="I1072" s="18">
        <v>522.5</v>
      </c>
      <c r="J1072" s="18">
        <f t="shared" si="90"/>
        <v>3252950.6395340515</v>
      </c>
      <c r="K1072" s="18">
        <f t="shared" si="91"/>
        <v>50</v>
      </c>
      <c r="L1072" s="18">
        <f t="shared" si="92"/>
        <v>65059.01279068103</v>
      </c>
    </row>
    <row r="1073" spans="9:12" ht="12.75">
      <c r="I1073" s="18">
        <v>523</v>
      </c>
      <c r="J1073" s="18">
        <f t="shared" si="90"/>
        <v>3282968.708560017</v>
      </c>
      <c r="K1073" s="18">
        <f t="shared" si="91"/>
        <v>50</v>
      </c>
      <c r="L1073" s="18">
        <f t="shared" si="92"/>
        <v>65659.37417120034</v>
      </c>
    </row>
    <row r="1074" spans="9:12" ht="12.75">
      <c r="I1074" s="18">
        <v>523.5</v>
      </c>
      <c r="J1074" s="18">
        <f t="shared" si="90"/>
        <v>3313263.7922427105</v>
      </c>
      <c r="K1074" s="18">
        <f t="shared" si="91"/>
        <v>50</v>
      </c>
      <c r="L1074" s="18">
        <f t="shared" si="92"/>
        <v>66265.27584485422</v>
      </c>
    </row>
    <row r="1075" spans="9:12" ht="12.75">
      <c r="I1075" s="18">
        <v>524</v>
      </c>
      <c r="J1075" s="18">
        <f t="shared" si="90"/>
        <v>3343838.446946437</v>
      </c>
      <c r="K1075" s="18">
        <f t="shared" si="91"/>
        <v>50</v>
      </c>
      <c r="L1075" s="18">
        <f t="shared" si="92"/>
        <v>66876.76893892874</v>
      </c>
    </row>
    <row r="1076" spans="9:12" ht="12.75">
      <c r="I1076" s="18">
        <v>524.5</v>
      </c>
      <c r="J1076" s="18">
        <f t="shared" si="90"/>
        <v>3374695.252626286</v>
      </c>
      <c r="K1076" s="18">
        <f t="shared" si="91"/>
        <v>50</v>
      </c>
      <c r="L1076" s="18">
        <f t="shared" si="92"/>
        <v>67493.90505252572</v>
      </c>
    </row>
    <row r="1077" spans="9:12" ht="12.75">
      <c r="I1077" s="18">
        <v>525</v>
      </c>
      <c r="J1077" s="18">
        <f t="shared" si="90"/>
        <v>3405836.8130458766</v>
      </c>
      <c r="K1077" s="18">
        <f t="shared" si="91"/>
        <v>50</v>
      </c>
      <c r="L1077" s="18">
        <f t="shared" si="92"/>
        <v>68116.73626091753</v>
      </c>
    </row>
    <row r="1078" spans="9:12" ht="12.75">
      <c r="I1078" s="18">
        <v>525.5</v>
      </c>
      <c r="J1078" s="18">
        <f t="shared" si="90"/>
        <v>3437265.755997024</v>
      </c>
      <c r="K1078" s="18">
        <f t="shared" si="91"/>
        <v>50</v>
      </c>
      <c r="L1078" s="18">
        <f t="shared" si="92"/>
        <v>68745.31511994048</v>
      </c>
    </row>
    <row r="1079" spans="9:12" ht="12.75">
      <c r="I1079" s="18">
        <v>526</v>
      </c>
      <c r="J1079" s="18">
        <f t="shared" si="90"/>
        <v>3468984.7335215122</v>
      </c>
      <c r="K1079" s="18">
        <f t="shared" si="91"/>
        <v>50</v>
      </c>
      <c r="L1079" s="18">
        <f t="shared" si="92"/>
        <v>69379.69467043024</v>
      </c>
    </row>
    <row r="1080" spans="9:12" ht="12.75">
      <c r="I1080" s="18">
        <v>526.5</v>
      </c>
      <c r="J1080" s="18">
        <f t="shared" si="90"/>
        <v>3500996.4221348707</v>
      </c>
      <c r="K1080" s="18">
        <f t="shared" si="91"/>
        <v>50</v>
      </c>
      <c r="L1080" s="18">
        <f t="shared" si="92"/>
        <v>70019.92844269742</v>
      </c>
    </row>
    <row r="1081" spans="9:12" ht="12.75">
      <c r="I1081" s="18">
        <v>527</v>
      </c>
      <c r="J1081" s="18">
        <f t="shared" si="90"/>
        <v>3533303.523052202</v>
      </c>
      <c r="K1081" s="18">
        <f t="shared" si="91"/>
        <v>50</v>
      </c>
      <c r="L1081" s="18">
        <f t="shared" si="92"/>
        <v>70666.07046104404</v>
      </c>
    </row>
    <row r="1082" spans="9:12" ht="12.75">
      <c r="I1082" s="18">
        <v>527.5</v>
      </c>
      <c r="J1082" s="18">
        <f t="shared" si="90"/>
        <v>3565908.76241615</v>
      </c>
      <c r="K1082" s="18">
        <f t="shared" si="91"/>
        <v>50</v>
      </c>
      <c r="L1082" s="18">
        <f t="shared" si="92"/>
        <v>71318.175248323</v>
      </c>
    </row>
    <row r="1083" spans="9:12" ht="12.75">
      <c r="I1083" s="18">
        <v>528</v>
      </c>
      <c r="J1083" s="18">
        <f t="shared" si="90"/>
        <v>3598814.89152692</v>
      </c>
      <c r="K1083" s="18">
        <f t="shared" si="91"/>
        <v>50</v>
      </c>
      <c r="L1083" s="18">
        <f t="shared" si="92"/>
        <v>71976.2978305384</v>
      </c>
    </row>
    <row r="1084" spans="9:12" ht="12.75">
      <c r="I1084" s="18">
        <v>528.5</v>
      </c>
      <c r="J1084" s="18">
        <f t="shared" si="90"/>
        <v>3632024.6870744266</v>
      </c>
      <c r="K1084" s="18">
        <f t="shared" si="91"/>
        <v>50</v>
      </c>
      <c r="L1084" s="18">
        <f t="shared" si="92"/>
        <v>72640.49374148854</v>
      </c>
    </row>
    <row r="1085" spans="9:12" ht="12.75">
      <c r="I1085" s="18">
        <v>529</v>
      </c>
      <c r="J1085" s="18">
        <f t="shared" si="90"/>
        <v>3665540.951372635</v>
      </c>
      <c r="K1085" s="18">
        <f t="shared" si="91"/>
        <v>50</v>
      </c>
      <c r="L1085" s="18">
        <f t="shared" si="92"/>
        <v>73310.8190274527</v>
      </c>
    </row>
    <row r="1086" spans="9:12" ht="12.75">
      <c r="I1086" s="18">
        <v>529.5</v>
      </c>
      <c r="J1086" s="18">
        <f t="shared" si="90"/>
        <v>3699366.5125959753</v>
      </c>
      <c r="K1086" s="18">
        <f t="shared" si="91"/>
        <v>50</v>
      </c>
      <c r="L1086" s="18">
        <f t="shared" si="92"/>
        <v>73987.33025191951</v>
      </c>
    </row>
    <row r="1087" spans="9:12" ht="12.75">
      <c r="I1087" s="18">
        <v>530</v>
      </c>
      <c r="J1087" s="18">
        <f t="shared" si="90"/>
        <v>3733504.225018038</v>
      </c>
      <c r="K1087" s="18">
        <f t="shared" si="91"/>
        <v>50</v>
      </c>
      <c r="L1087" s="18">
        <f t="shared" si="92"/>
        <v>74670.08450036075</v>
      </c>
    </row>
    <row r="1088" spans="9:12" ht="12.75">
      <c r="I1088" s="18">
        <v>530.5</v>
      </c>
      <c r="J1088" s="18">
        <f t="shared" si="90"/>
        <v>3767956.969252403</v>
      </c>
      <c r="K1088" s="18">
        <f t="shared" si="91"/>
        <v>50</v>
      </c>
      <c r="L1088" s="18">
        <f t="shared" si="92"/>
        <v>75359.13938504805</v>
      </c>
    </row>
    <row r="1089" spans="9:12" ht="12.75">
      <c r="I1089" s="18">
        <v>531</v>
      </c>
      <c r="J1089" s="18">
        <f t="shared" si="90"/>
        <v>3802727.6524956925</v>
      </c>
      <c r="K1089" s="18">
        <f t="shared" si="91"/>
        <v>50</v>
      </c>
      <c r="L1089" s="18">
        <f t="shared" si="92"/>
        <v>76054.55304991385</v>
      </c>
    </row>
    <row r="1090" spans="9:12" ht="12.75">
      <c r="I1090" s="18">
        <v>531.5</v>
      </c>
      <c r="J1090" s="18">
        <f t="shared" si="90"/>
        <v>3837819.2087729247</v>
      </c>
      <c r="K1090" s="18">
        <f t="shared" si="91"/>
        <v>50</v>
      </c>
      <c r="L1090" s="18">
        <f t="shared" si="92"/>
        <v>76756.3841754585</v>
      </c>
    </row>
    <row r="1091" spans="9:12" ht="12.75">
      <c r="I1091" s="18">
        <v>532</v>
      </c>
      <c r="J1091" s="18">
        <f t="shared" si="90"/>
        <v>3873234.599185076</v>
      </c>
      <c r="K1091" s="18">
        <f t="shared" si="91"/>
        <v>50</v>
      </c>
      <c r="L1091" s="18">
        <f t="shared" si="92"/>
        <v>77464.69198370152</v>
      </c>
    </row>
    <row r="1092" spans="9:12" ht="12.75">
      <c r="I1092" s="18">
        <v>532.5</v>
      </c>
      <c r="J1092" s="18">
        <f t="shared" si="90"/>
        <v>3908976.8121589194</v>
      </c>
      <c r="K1092" s="18">
        <f t="shared" si="91"/>
        <v>50</v>
      </c>
      <c r="L1092" s="18">
        <f t="shared" si="92"/>
        <v>78179.53624317839</v>
      </c>
    </row>
    <row r="1093" spans="9:12" ht="12.75">
      <c r="I1093" s="18">
        <v>533</v>
      </c>
      <c r="J1093" s="18">
        <f t="shared" si="90"/>
        <v>3945048.8636992485</v>
      </c>
      <c r="K1093" s="18">
        <f t="shared" si="91"/>
        <v>50</v>
      </c>
      <c r="L1093" s="18">
        <f t="shared" si="92"/>
        <v>78900.97727398497</v>
      </c>
    </row>
    <row r="1094" spans="9:12" ht="12.75">
      <c r="I1094" s="18">
        <v>533.5</v>
      </c>
      <c r="J1094" s="18">
        <f t="shared" si="90"/>
        <v>3981453.797643319</v>
      </c>
      <c r="K1094" s="18">
        <f t="shared" si="91"/>
        <v>50</v>
      </c>
      <c r="L1094" s="18">
        <f t="shared" si="92"/>
        <v>79629.07595286638</v>
      </c>
    </row>
    <row r="1095" spans="9:12" ht="12.75">
      <c r="I1095" s="18">
        <v>534</v>
      </c>
      <c r="J1095" s="18">
        <f t="shared" si="90"/>
        <v>4018194.685917734</v>
      </c>
      <c r="K1095" s="18">
        <f t="shared" si="91"/>
        <v>50</v>
      </c>
      <c r="L1095" s="18">
        <f t="shared" si="92"/>
        <v>80363.89371835468</v>
      </c>
    </row>
    <row r="1096" spans="9:12" ht="12.75">
      <c r="I1096" s="18">
        <v>534.5</v>
      </c>
      <c r="J1096" s="18">
        <f t="shared" si="90"/>
        <v>4055274.628797651</v>
      </c>
      <c r="K1096" s="18">
        <f t="shared" si="91"/>
        <v>50</v>
      </c>
      <c r="L1096" s="18">
        <f t="shared" si="92"/>
        <v>81105.49257595302</v>
      </c>
    </row>
    <row r="1097" spans="9:12" ht="12.75">
      <c r="I1097" s="18">
        <v>535</v>
      </c>
      <c r="J1097" s="18">
        <f t="shared" si="90"/>
        <v>4092696.7551683616</v>
      </c>
      <c r="K1097" s="18">
        <f t="shared" si="91"/>
        <v>50</v>
      </c>
      <c r="L1097" s="18">
        <f t="shared" si="92"/>
        <v>81853.93510336723</v>
      </c>
    </row>
    <row r="1098" spans="9:12" ht="12.75">
      <c r="I1098" s="18">
        <v>535.5</v>
      </c>
      <c r="J1098" s="18">
        <f t="shared" si="90"/>
        <v>4130464.222789356</v>
      </c>
      <c r="K1098" s="18">
        <f t="shared" si="91"/>
        <v>50</v>
      </c>
      <c r="L1098" s="18">
        <f t="shared" si="92"/>
        <v>82609.28445578711</v>
      </c>
    </row>
    <row r="1099" spans="9:12" ht="12.75">
      <c r="I1099" s="18">
        <v>536</v>
      </c>
      <c r="J1099" s="18">
        <f t="shared" si="90"/>
        <v>4168580.2185607613</v>
      </c>
      <c r="K1099" s="18">
        <f t="shared" si="91"/>
        <v>50</v>
      </c>
      <c r="L1099" s="18">
        <f t="shared" si="92"/>
        <v>83371.60437121523</v>
      </c>
    </row>
    <row r="1100" spans="9:12" ht="12.75">
      <c r="I1100" s="18">
        <v>536.5</v>
      </c>
      <c r="J1100" s="18">
        <f t="shared" si="90"/>
        <v>4207047.958792241</v>
      </c>
      <c r="K1100" s="18">
        <f t="shared" si="91"/>
        <v>50</v>
      </c>
      <c r="L1100" s="18">
        <f t="shared" si="92"/>
        <v>84140.95917584482</v>
      </c>
    </row>
    <row r="1101" spans="9:12" ht="12.75">
      <c r="I1101" s="18">
        <v>537</v>
      </c>
      <c r="J1101" s="18">
        <f t="shared" si="90"/>
        <v>4245870.689474437</v>
      </c>
      <c r="K1101" s="18">
        <f t="shared" si="91"/>
        <v>50</v>
      </c>
      <c r="L1101" s="18">
        <f t="shared" si="92"/>
        <v>84917.41378948875</v>
      </c>
    </row>
    <row r="1102" spans="9:12" ht="12.75">
      <c r="I1102" s="18">
        <v>537.5</v>
      </c>
      <c r="J1102" s="18">
        <f t="shared" si="90"/>
        <v>4285051.6865528235</v>
      </c>
      <c r="K1102" s="18">
        <f t="shared" si="91"/>
        <v>50</v>
      </c>
      <c r="L1102" s="18">
        <f t="shared" si="92"/>
        <v>85701.03373105646</v>
      </c>
    </row>
    <row r="1103" spans="9:12" ht="12.75">
      <c r="I1103" s="18">
        <v>538</v>
      </c>
      <c r="J1103" s="18">
        <f t="shared" si="90"/>
        <v>4324594.256204185</v>
      </c>
      <c r="K1103" s="18">
        <f t="shared" si="91"/>
        <v>50</v>
      </c>
      <c r="L1103" s="18">
        <f t="shared" si="92"/>
        <v>86491.8851240837</v>
      </c>
    </row>
    <row r="1104" spans="9:12" ht="12.75">
      <c r="I1104" s="18">
        <v>538.5</v>
      </c>
      <c r="J1104" s="18">
        <f t="shared" si="90"/>
        <v>4364501.735115573</v>
      </c>
      <c r="K1104" s="18">
        <f t="shared" si="91"/>
        <v>50</v>
      </c>
      <c r="L1104" s="18">
        <f t="shared" si="92"/>
        <v>87290.03470231146</v>
      </c>
    </row>
    <row r="1105" spans="9:12" ht="12.75">
      <c r="I1105" s="18">
        <v>539</v>
      </c>
      <c r="J1105" s="18">
        <f t="shared" si="90"/>
        <v>4404777.490765846</v>
      </c>
      <c r="K1105" s="18">
        <f t="shared" si="91"/>
        <v>50</v>
      </c>
      <c r="L1105" s="18">
        <f t="shared" si="92"/>
        <v>88095.54981531693</v>
      </c>
    </row>
    <row r="1106" spans="9:12" ht="12.75">
      <c r="I1106" s="18">
        <v>539.5</v>
      </c>
      <c r="J1106" s="18">
        <f t="shared" si="90"/>
        <v>4445424.9217098765</v>
      </c>
      <c r="K1106" s="18">
        <f t="shared" si="91"/>
        <v>50</v>
      </c>
      <c r="L1106" s="18">
        <f t="shared" si="92"/>
        <v>88908.49843419754</v>
      </c>
    </row>
    <row r="1107" spans="9:12" ht="12.75">
      <c r="I1107" s="18">
        <v>540</v>
      </c>
      <c r="J1107" s="18">
        <f t="shared" si="90"/>
        <v>4486447.457865284</v>
      </c>
      <c r="K1107" s="18">
        <f t="shared" si="91"/>
        <v>50</v>
      </c>
      <c r="L1107" s="18">
        <f t="shared" si="92"/>
        <v>89728.94915730567</v>
      </c>
    </row>
    <row r="1108" spans="9:12" ht="12.75">
      <c r="I1108" s="18">
        <v>540.5</v>
      </c>
      <c r="J1108" s="18">
        <f t="shared" si="90"/>
        <v>4527848.560801856</v>
      </c>
      <c r="K1108" s="18">
        <f t="shared" si="91"/>
        <v>50</v>
      </c>
      <c r="L1108" s="18">
        <f t="shared" si="92"/>
        <v>90556.97121603713</v>
      </c>
    </row>
    <row r="1109" spans="9:12" ht="12.75">
      <c r="I1109" s="18">
        <v>541</v>
      </c>
      <c r="J1109" s="18">
        <f t="shared" si="90"/>
        <v>4569631.724033696</v>
      </c>
      <c r="K1109" s="18">
        <f t="shared" si="91"/>
        <v>50</v>
      </c>
      <c r="L1109" s="18">
        <f t="shared" si="92"/>
        <v>91392.6344806739</v>
      </c>
    </row>
    <row r="1110" spans="9:12" ht="12.75">
      <c r="I1110" s="18">
        <v>541.5</v>
      </c>
      <c r="J1110" s="18">
        <f t="shared" si="90"/>
        <v>4611800.473313931</v>
      </c>
      <c r="K1110" s="18">
        <f t="shared" si="91"/>
        <v>50</v>
      </c>
      <c r="L1110" s="18">
        <f t="shared" si="92"/>
        <v>92236.00946627863</v>
      </c>
    </row>
    <row r="1111" spans="9:12" ht="12.75">
      <c r="I1111" s="18">
        <v>542</v>
      </c>
      <c r="J1111" s="18">
        <f t="shared" si="90"/>
        <v>4654358.366932305</v>
      </c>
      <c r="K1111" s="18">
        <f t="shared" si="91"/>
        <v>50</v>
      </c>
      <c r="L1111" s="18">
        <f t="shared" si="92"/>
        <v>93087.16733864609</v>
      </c>
    </row>
    <row r="1112" spans="9:12" ht="12.75">
      <c r="I1112" s="18">
        <v>542.5</v>
      </c>
      <c r="J1112" s="18">
        <f t="shared" si="90"/>
        <v>4697308.996015389</v>
      </c>
      <c r="K1112" s="18">
        <f t="shared" si="91"/>
        <v>50</v>
      </c>
      <c r="L1112" s="18">
        <f t="shared" si="92"/>
        <v>93946.17992030778</v>
      </c>
    </row>
    <row r="1113" spans="9:12" ht="12.75">
      <c r="I1113" s="18">
        <v>543</v>
      </c>
      <c r="J1113" s="18">
        <f t="shared" si="90"/>
        <v>4740655.9848296</v>
      </c>
      <c r="K1113" s="18">
        <f t="shared" si="91"/>
        <v>50</v>
      </c>
      <c r="L1113" s="18">
        <f t="shared" si="92"/>
        <v>94813.119696592</v>
      </c>
    </row>
    <row r="1114" spans="9:12" ht="12.75">
      <c r="I1114" s="18">
        <v>543.5</v>
      </c>
      <c r="J1114" s="18">
        <f t="shared" si="90"/>
        <v>4784402.991087059</v>
      </c>
      <c r="K1114" s="18">
        <f t="shared" si="91"/>
        <v>50</v>
      </c>
      <c r="L1114" s="18">
        <f t="shared" si="92"/>
        <v>95688.05982174118</v>
      </c>
    </row>
    <row r="1115" spans="9:12" ht="12.75">
      <c r="I1115" s="18">
        <v>544</v>
      </c>
      <c r="J1115" s="18">
        <f aca="true" t="shared" si="93" ref="J1115:J1178">$I$18*POWER(COSH(I1115/($I$7*100/(2*PI()*$I$4)))+$I$11*SINH(I1115/($I$7*100/(2*PI()*$I$4))),2)</f>
        <v>4828553.706254221</v>
      </c>
      <c r="K1115" s="18">
        <f t="shared" si="91"/>
        <v>50</v>
      </c>
      <c r="L1115" s="18">
        <f t="shared" si="92"/>
        <v>96571.07412508441</v>
      </c>
    </row>
    <row r="1116" spans="9:12" ht="12.75">
      <c r="I1116" s="18">
        <v>544.5</v>
      </c>
      <c r="J1116" s="18">
        <f t="shared" si="93"/>
        <v>4873111.855863347</v>
      </c>
      <c r="K1116" s="18">
        <f aca="true" t="shared" si="94" ref="K1116:K1179">$I$6</f>
        <v>50</v>
      </c>
      <c r="L1116" s="18">
        <f aca="true" t="shared" si="95" ref="L1116:L1179">J1116/K1116</f>
        <v>97462.23711726694</v>
      </c>
    </row>
    <row r="1117" spans="9:12" ht="12.75">
      <c r="I1117" s="18">
        <v>545</v>
      </c>
      <c r="J1117" s="18">
        <f t="shared" si="93"/>
        <v>4918081.199826919</v>
      </c>
      <c r="K1117" s="18">
        <f t="shared" si="94"/>
        <v>50</v>
      </c>
      <c r="L1117" s="18">
        <f t="shared" si="95"/>
        <v>98361.62399653837</v>
      </c>
    </row>
    <row r="1118" spans="9:12" ht="12.75">
      <c r="I1118" s="18">
        <v>545.5</v>
      </c>
      <c r="J1118" s="18">
        <f t="shared" si="93"/>
        <v>4963465.532754853</v>
      </c>
      <c r="K1118" s="18">
        <f t="shared" si="94"/>
        <v>50</v>
      </c>
      <c r="L1118" s="18">
        <f t="shared" si="95"/>
        <v>99269.31065509707</v>
      </c>
    </row>
    <row r="1119" spans="9:12" ht="12.75">
      <c r="I1119" s="18">
        <v>546</v>
      </c>
      <c r="J1119" s="18">
        <f t="shared" si="93"/>
        <v>5009268.684274745</v>
      </c>
      <c r="K1119" s="18">
        <f t="shared" si="94"/>
        <v>50</v>
      </c>
      <c r="L1119" s="18">
        <f t="shared" si="95"/>
        <v>100185.37368549491</v>
      </c>
    </row>
    <row r="1120" spans="9:12" ht="12.75">
      <c r="I1120" s="18">
        <v>546.5</v>
      </c>
      <c r="J1120" s="18">
        <f t="shared" si="93"/>
        <v>5055494.519355018</v>
      </c>
      <c r="K1120" s="18">
        <f t="shared" si="94"/>
        <v>50</v>
      </c>
      <c r="L1120" s="18">
        <f t="shared" si="95"/>
        <v>101109.89038710036</v>
      </c>
    </row>
    <row r="1121" spans="9:12" ht="12.75">
      <c r="I1121" s="18">
        <v>547</v>
      </c>
      <c r="J1121" s="18">
        <f t="shared" si="93"/>
        <v>5102146.938631001</v>
      </c>
      <c r="K1121" s="18">
        <f t="shared" si="94"/>
        <v>50</v>
      </c>
      <c r="L1121" s="18">
        <f t="shared" si="95"/>
        <v>102042.93877262002</v>
      </c>
    </row>
    <row r="1122" spans="9:12" ht="12.75">
      <c r="I1122" s="18">
        <v>547.5</v>
      </c>
      <c r="J1122" s="18">
        <f t="shared" si="93"/>
        <v>5149229.878734151</v>
      </c>
      <c r="K1122" s="18">
        <f t="shared" si="94"/>
        <v>50</v>
      </c>
      <c r="L1122" s="18">
        <f t="shared" si="95"/>
        <v>102984.59757468302</v>
      </c>
    </row>
    <row r="1123" spans="9:12" ht="12.75">
      <c r="I1123" s="18">
        <v>548</v>
      </c>
      <c r="J1123" s="18">
        <f t="shared" si="93"/>
        <v>5196747.312624194</v>
      </c>
      <c r="K1123" s="18">
        <f t="shared" si="94"/>
        <v>50</v>
      </c>
      <c r="L1123" s="18">
        <f t="shared" si="95"/>
        <v>103934.94625248387</v>
      </c>
    </row>
    <row r="1124" spans="9:12" ht="12.75">
      <c r="I1124" s="18">
        <v>548.5</v>
      </c>
      <c r="J1124" s="18">
        <f t="shared" si="93"/>
        <v>5244703.2499243505</v>
      </c>
      <c r="K1124" s="18">
        <f t="shared" si="94"/>
        <v>50</v>
      </c>
      <c r="L1124" s="18">
        <f t="shared" si="95"/>
        <v>104894.06499848701</v>
      </c>
    </row>
    <row r="1125" spans="9:12" ht="12.75">
      <c r="I1125" s="18">
        <v>549</v>
      </c>
      <c r="J1125" s="18">
        <f t="shared" si="93"/>
        <v>5293101.737259737</v>
      </c>
      <c r="K1125" s="18">
        <f t="shared" si="94"/>
        <v>50</v>
      </c>
      <c r="L1125" s="18">
        <f t="shared" si="95"/>
        <v>105862.03474519475</v>
      </c>
    </row>
    <row r="1126" spans="9:12" ht="12.75">
      <c r="I1126" s="18">
        <v>549.5</v>
      </c>
      <c r="J1126" s="18">
        <f t="shared" si="93"/>
        <v>5341946.8585987585</v>
      </c>
      <c r="K1126" s="18">
        <f t="shared" si="94"/>
        <v>50</v>
      </c>
      <c r="L1126" s="18">
        <f t="shared" si="95"/>
        <v>106838.93717197517</v>
      </c>
    </row>
    <row r="1127" spans="9:12" ht="12.75">
      <c r="I1127" s="18">
        <v>550</v>
      </c>
      <c r="J1127" s="18">
        <f t="shared" si="93"/>
        <v>5391242.735597782</v>
      </c>
      <c r="K1127" s="18">
        <f t="shared" si="94"/>
        <v>50</v>
      </c>
      <c r="L1127" s="18">
        <f t="shared" si="95"/>
        <v>107824.85471195563</v>
      </c>
    </row>
    <row r="1128" spans="9:12" ht="12.75">
      <c r="I1128" s="18">
        <v>550.5</v>
      </c>
      <c r="J1128" s="18">
        <f t="shared" si="93"/>
        <v>5440993.527948908</v>
      </c>
      <c r="K1128" s="18">
        <f t="shared" si="94"/>
        <v>50</v>
      </c>
      <c r="L1128" s="18">
        <f t="shared" si="95"/>
        <v>108819.87055897815</v>
      </c>
    </row>
    <row r="1129" spans="9:12" ht="12.75">
      <c r="I1129" s="18">
        <v>551</v>
      </c>
      <c r="J1129" s="18">
        <f t="shared" si="93"/>
        <v>5491203.433730949</v>
      </c>
      <c r="K1129" s="18">
        <f t="shared" si="94"/>
        <v>50</v>
      </c>
      <c r="L1129" s="18">
        <f t="shared" si="95"/>
        <v>109824.06867461897</v>
      </c>
    </row>
    <row r="1130" spans="9:12" ht="12.75">
      <c r="I1130" s="18">
        <v>551.5</v>
      </c>
      <c r="J1130" s="18">
        <f t="shared" si="93"/>
        <v>5541876.6897637155</v>
      </c>
      <c r="K1130" s="18">
        <f t="shared" si="94"/>
        <v>50</v>
      </c>
      <c r="L1130" s="18">
        <f t="shared" si="95"/>
        <v>110837.53379527431</v>
      </c>
    </row>
    <row r="1131" spans="9:12" ht="12.75">
      <c r="I1131" s="18">
        <v>552</v>
      </c>
      <c r="J1131" s="18">
        <f t="shared" si="93"/>
        <v>5593017.571965513</v>
      </c>
      <c r="K1131" s="18">
        <f t="shared" si="94"/>
        <v>50</v>
      </c>
      <c r="L1131" s="18">
        <f t="shared" si="95"/>
        <v>111860.35143931025</v>
      </c>
    </row>
    <row r="1132" spans="9:12" ht="12.75">
      <c r="I1132" s="18">
        <v>552.5</v>
      </c>
      <c r="J1132" s="18">
        <f t="shared" si="93"/>
        <v>5644630.395713919</v>
      </c>
      <c r="K1132" s="18">
        <f t="shared" si="94"/>
        <v>50</v>
      </c>
      <c r="L1132" s="18">
        <f t="shared" si="95"/>
        <v>112892.60791427837</v>
      </c>
    </row>
    <row r="1133" spans="9:12" ht="12.75">
      <c r="I1133" s="18">
        <v>553</v>
      </c>
      <c r="J1133" s="18">
        <f t="shared" si="93"/>
        <v>5696719.516209999</v>
      </c>
      <c r="K1133" s="18">
        <f t="shared" si="94"/>
        <v>50</v>
      </c>
      <c r="L1133" s="18">
        <f t="shared" si="95"/>
        <v>113934.39032419998</v>
      </c>
    </row>
    <row r="1134" spans="9:12" ht="12.75">
      <c r="I1134" s="18">
        <v>553.5</v>
      </c>
      <c r="J1134" s="18">
        <f t="shared" si="93"/>
        <v>5749289.32884571</v>
      </c>
      <c r="K1134" s="18">
        <f t="shared" si="94"/>
        <v>50</v>
      </c>
      <c r="L1134" s="18">
        <f t="shared" si="95"/>
        <v>114985.7865769142</v>
      </c>
    </row>
    <row r="1135" spans="9:12" ht="12.75">
      <c r="I1135" s="18">
        <v>554</v>
      </c>
      <c r="J1135" s="18">
        <f t="shared" si="93"/>
        <v>5802344.269574882</v>
      </c>
      <c r="K1135" s="18">
        <f t="shared" si="94"/>
        <v>50</v>
      </c>
      <c r="L1135" s="18">
        <f t="shared" si="95"/>
        <v>116046.88539149765</v>
      </c>
    </row>
    <row r="1136" spans="9:12" ht="12.75">
      <c r="I1136" s="18">
        <v>554.5</v>
      </c>
      <c r="J1136" s="18">
        <f t="shared" si="93"/>
        <v>5855888.815287498</v>
      </c>
      <c r="K1136" s="18">
        <f t="shared" si="94"/>
        <v>50</v>
      </c>
      <c r="L1136" s="18">
        <f t="shared" si="95"/>
        <v>117117.77630574995</v>
      </c>
    </row>
    <row r="1137" spans="9:12" ht="12.75">
      <c r="I1137" s="18">
        <v>555</v>
      </c>
      <c r="J1137" s="18">
        <f t="shared" si="93"/>
        <v>5909927.484187433</v>
      </c>
      <c r="K1137" s="18">
        <f t="shared" si="94"/>
        <v>50</v>
      </c>
      <c r="L1137" s="18">
        <f t="shared" si="95"/>
        <v>118198.54968374866</v>
      </c>
    </row>
    <row r="1138" spans="9:12" ht="12.75">
      <c r="I1138" s="18">
        <v>555.5</v>
      </c>
      <c r="J1138" s="18">
        <f t="shared" si="93"/>
        <v>5964464.836173763</v>
      </c>
      <c r="K1138" s="18">
        <f t="shared" si="94"/>
        <v>50</v>
      </c>
      <c r="L1138" s="18">
        <f t="shared" si="95"/>
        <v>119289.29672347526</v>
      </c>
    </row>
    <row r="1139" spans="9:12" ht="12.75">
      <c r="I1139" s="18">
        <v>556</v>
      </c>
      <c r="J1139" s="18">
        <f t="shared" si="93"/>
        <v>6019505.473225518</v>
      </c>
      <c r="K1139" s="18">
        <f t="shared" si="94"/>
        <v>50</v>
      </c>
      <c r="L1139" s="18">
        <f t="shared" si="95"/>
        <v>120390.10946451036</v>
      </c>
    </row>
    <row r="1140" spans="9:12" ht="12.75">
      <c r="I1140" s="18">
        <v>556.5</v>
      </c>
      <c r="J1140" s="18">
        <f t="shared" si="93"/>
        <v>6075054.039789975</v>
      </c>
      <c r="K1140" s="18">
        <f t="shared" si="94"/>
        <v>50</v>
      </c>
      <c r="L1140" s="18">
        <f t="shared" si="95"/>
        <v>121501.0807957995</v>
      </c>
    </row>
    <row r="1141" spans="9:12" ht="12.75">
      <c r="I1141" s="18">
        <v>557</v>
      </c>
      <c r="J1141" s="18">
        <f t="shared" si="93"/>
        <v>6131115.223174635</v>
      </c>
      <c r="K1141" s="18">
        <f t="shared" si="94"/>
        <v>50</v>
      </c>
      <c r="L1141" s="18">
        <f t="shared" si="95"/>
        <v>122622.3044634927</v>
      </c>
    </row>
    <row r="1142" spans="9:12" ht="12.75">
      <c r="I1142" s="18">
        <v>557.5</v>
      </c>
      <c r="J1142" s="18">
        <f t="shared" si="93"/>
        <v>6187693.753942671</v>
      </c>
      <c r="K1142" s="18">
        <f t="shared" si="94"/>
        <v>50</v>
      </c>
      <c r="L1142" s="18">
        <f t="shared" si="95"/>
        <v>123753.87507885342</v>
      </c>
    </row>
    <row r="1143" spans="9:12" ht="12.75">
      <c r="I1143" s="18">
        <v>558</v>
      </c>
      <c r="J1143" s="18">
        <f t="shared" si="93"/>
        <v>6244794.406312165</v>
      </c>
      <c r="K1143" s="18">
        <f t="shared" si="94"/>
        <v>50</v>
      </c>
      <c r="L1143" s="18">
        <f t="shared" si="95"/>
        <v>124895.8881262433</v>
      </c>
    </row>
    <row r="1144" spans="9:12" ht="12.75">
      <c r="I1144" s="18">
        <v>558.5</v>
      </c>
      <c r="J1144" s="18">
        <f t="shared" si="93"/>
        <v>6302421.998558945</v>
      </c>
      <c r="K1144" s="18">
        <f t="shared" si="94"/>
        <v>50</v>
      </c>
      <c r="L1144" s="18">
        <f t="shared" si="95"/>
        <v>126048.4399711789</v>
      </c>
    </row>
    <row r="1145" spans="9:12" ht="12.75">
      <c r="I1145" s="18">
        <v>559</v>
      </c>
      <c r="J1145" s="18">
        <f t="shared" si="93"/>
        <v>6360581.393423125</v>
      </c>
      <c r="K1145" s="18">
        <f t="shared" si="94"/>
        <v>50</v>
      </c>
      <c r="L1145" s="18">
        <f t="shared" si="95"/>
        <v>127211.6278684625</v>
      </c>
    </row>
    <row r="1146" spans="9:12" ht="12.75">
      <c r="I1146" s="18">
        <v>559.5</v>
      </c>
      <c r="J1146" s="18">
        <f t="shared" si="93"/>
        <v>6419277.498519511</v>
      </c>
      <c r="K1146" s="18">
        <f t="shared" si="94"/>
        <v>50</v>
      </c>
      <c r="L1146" s="18">
        <f t="shared" si="95"/>
        <v>128385.54997039022</v>
      </c>
    </row>
    <row r="1147" spans="9:12" ht="12.75">
      <c r="I1147" s="18">
        <v>560</v>
      </c>
      <c r="J1147" s="18">
        <f t="shared" si="93"/>
        <v>6478515.266751656</v>
      </c>
      <c r="K1147" s="18">
        <f t="shared" si="94"/>
        <v>50</v>
      </c>
      <c r="L1147" s="18">
        <f t="shared" si="95"/>
        <v>129570.30533503313</v>
      </c>
    </row>
    <row r="1148" spans="9:12" ht="12.75">
      <c r="I1148" s="18">
        <v>560.5</v>
      </c>
      <c r="J1148" s="18">
        <f t="shared" si="93"/>
        <v>6538299.696729788</v>
      </c>
      <c r="K1148" s="18">
        <f t="shared" si="94"/>
        <v>50</v>
      </c>
      <c r="L1148" s="18">
        <f t="shared" si="95"/>
        <v>130765.99393459575</v>
      </c>
    </row>
    <row r="1149" spans="9:12" ht="12.75">
      <c r="I1149" s="18">
        <v>561</v>
      </c>
      <c r="J1149" s="18">
        <f t="shared" si="93"/>
        <v>6598635.833192675</v>
      </c>
      <c r="K1149" s="18">
        <f t="shared" si="94"/>
        <v>50</v>
      </c>
      <c r="L1149" s="18">
        <f t="shared" si="95"/>
        <v>131972.7166638535</v>
      </c>
    </row>
    <row r="1150" spans="9:12" ht="12.75">
      <c r="I1150" s="18">
        <v>561.5</v>
      </c>
      <c r="J1150" s="18">
        <f t="shared" si="93"/>
        <v>6659528.767433216</v>
      </c>
      <c r="K1150" s="18">
        <f t="shared" si="94"/>
        <v>50</v>
      </c>
      <c r="L1150" s="18">
        <f t="shared" si="95"/>
        <v>133190.5753486643</v>
      </c>
    </row>
    <row r="1151" spans="9:12" ht="12.75">
      <c r="I1151" s="18">
        <v>562</v>
      </c>
      <c r="J1151" s="18">
        <f t="shared" si="93"/>
        <v>6720983.637728138</v>
      </c>
      <c r="K1151" s="18">
        <f t="shared" si="94"/>
        <v>50</v>
      </c>
      <c r="L1151" s="18">
        <f t="shared" si="95"/>
        <v>134419.67275456275</v>
      </c>
    </row>
    <row r="1152" spans="9:12" ht="12.75">
      <c r="I1152" s="18">
        <v>562.5</v>
      </c>
      <c r="J1152" s="18">
        <f t="shared" si="93"/>
        <v>6783005.62977154</v>
      </c>
      <c r="K1152" s="18">
        <f t="shared" si="94"/>
        <v>50</v>
      </c>
      <c r="L1152" s="18">
        <f t="shared" si="95"/>
        <v>135660.1125954308</v>
      </c>
    </row>
    <row r="1153" spans="9:12" ht="12.75">
      <c r="I1153" s="18">
        <v>563</v>
      </c>
      <c r="J1153" s="18">
        <f t="shared" si="93"/>
        <v>6845599.977112445</v>
      </c>
      <c r="K1153" s="18">
        <f t="shared" si="94"/>
        <v>50</v>
      </c>
      <c r="L1153" s="18">
        <f t="shared" si="95"/>
        <v>136911.9995422489</v>
      </c>
    </row>
    <row r="1154" spans="9:12" ht="12.75">
      <c r="I1154" s="18">
        <v>563.5</v>
      </c>
      <c r="J1154" s="18">
        <f t="shared" si="93"/>
        <v>6908771.961596468</v>
      </c>
      <c r="K1154" s="18">
        <f t="shared" si="94"/>
        <v>50</v>
      </c>
      <c r="L1154" s="18">
        <f t="shared" si="95"/>
        <v>138175.43923192937</v>
      </c>
    </row>
    <row r="1155" spans="9:12" ht="12.75">
      <c r="I1155" s="18">
        <v>564</v>
      </c>
      <c r="J1155" s="18">
        <f t="shared" si="93"/>
        <v>6972526.913811503</v>
      </c>
      <c r="K1155" s="18">
        <f t="shared" si="94"/>
        <v>50</v>
      </c>
      <c r="L1155" s="18">
        <f t="shared" si="95"/>
        <v>139450.53827623007</v>
      </c>
    </row>
    <row r="1156" spans="9:12" ht="12.75">
      <c r="I1156" s="18">
        <v>564.5</v>
      </c>
      <c r="J1156" s="18">
        <f t="shared" si="93"/>
        <v>7036870.213537468</v>
      </c>
      <c r="K1156" s="18">
        <f t="shared" si="94"/>
        <v>50</v>
      </c>
      <c r="L1156" s="18">
        <f t="shared" si="95"/>
        <v>140737.40427074936</v>
      </c>
    </row>
    <row r="1157" spans="9:12" ht="12.75">
      <c r="I1157" s="18">
        <v>565</v>
      </c>
      <c r="J1157" s="18">
        <f t="shared" si="93"/>
        <v>7101807.290200369</v>
      </c>
      <c r="K1157" s="18">
        <f t="shared" si="94"/>
        <v>50</v>
      </c>
      <c r="L1157" s="18">
        <f t="shared" si="95"/>
        <v>142036.1458040074</v>
      </c>
    </row>
    <row r="1158" spans="9:12" ht="12.75">
      <c r="I1158" s="18">
        <v>565.5</v>
      </c>
      <c r="J1158" s="18">
        <f t="shared" si="93"/>
        <v>7167343.623330321</v>
      </c>
      <c r="K1158" s="18">
        <f t="shared" si="94"/>
        <v>50</v>
      </c>
      <c r="L1158" s="18">
        <f t="shared" si="95"/>
        <v>143346.87246660644</v>
      </c>
    </row>
    <row r="1159" spans="9:12" ht="12.75">
      <c r="I1159" s="18">
        <v>566</v>
      </c>
      <c r="J1159" s="18">
        <f t="shared" si="93"/>
        <v>7233484.743024042</v>
      </c>
      <c r="K1159" s="18">
        <f t="shared" si="94"/>
        <v>50</v>
      </c>
      <c r="L1159" s="18">
        <f t="shared" si="95"/>
        <v>144669.69486048084</v>
      </c>
    </row>
    <row r="1160" spans="9:12" ht="12.75">
      <c r="I1160" s="18">
        <v>566.5</v>
      </c>
      <c r="J1160" s="18">
        <f t="shared" si="93"/>
        <v>7300236.230411431</v>
      </c>
      <c r="K1160" s="18">
        <f t="shared" si="94"/>
        <v>50</v>
      </c>
      <c r="L1160" s="18">
        <f t="shared" si="95"/>
        <v>146004.72460822863</v>
      </c>
    </row>
    <row r="1161" spans="9:12" ht="12.75">
      <c r="I1161" s="18">
        <v>567</v>
      </c>
      <c r="J1161" s="18">
        <f t="shared" si="93"/>
        <v>7367603.718126487</v>
      </c>
      <c r="K1161" s="18">
        <f t="shared" si="94"/>
        <v>50</v>
      </c>
      <c r="L1161" s="18">
        <f t="shared" si="95"/>
        <v>147352.07436252973</v>
      </c>
    </row>
    <row r="1162" spans="9:12" ht="12.75">
      <c r="I1162" s="18">
        <v>567.5</v>
      </c>
      <c r="J1162" s="18">
        <f t="shared" si="93"/>
        <v>7435592.890782682</v>
      </c>
      <c r="K1162" s="18">
        <f t="shared" si="94"/>
        <v>50</v>
      </c>
      <c r="L1162" s="18">
        <f t="shared" si="95"/>
        <v>148711.85781565364</v>
      </c>
    </row>
    <row r="1163" spans="9:12" ht="12.75">
      <c r="I1163" s="18">
        <v>568</v>
      </c>
      <c r="J1163" s="18">
        <f t="shared" si="93"/>
        <v>7504209.485452606</v>
      </c>
      <c r="K1163" s="18">
        <f t="shared" si="94"/>
        <v>50</v>
      </c>
      <c r="L1163" s="18">
        <f t="shared" si="95"/>
        <v>150084.18970905212</v>
      </c>
    </row>
    <row r="1164" spans="9:12" ht="12.75">
      <c r="I1164" s="18">
        <v>568.5</v>
      </c>
      <c r="J1164" s="18">
        <f t="shared" si="93"/>
        <v>7573459.2921520155</v>
      </c>
      <c r="K1164" s="18">
        <f t="shared" si="94"/>
        <v>50</v>
      </c>
      <c r="L1164" s="18">
        <f t="shared" si="95"/>
        <v>151469.18584304032</v>
      </c>
    </row>
    <row r="1165" spans="9:12" ht="12.75">
      <c r="I1165" s="18">
        <v>569</v>
      </c>
      <c r="J1165" s="18">
        <f t="shared" si="93"/>
        <v>7643348.154328523</v>
      </c>
      <c r="K1165" s="18">
        <f t="shared" si="94"/>
        <v>50</v>
      </c>
      <c r="L1165" s="18">
        <f t="shared" si="95"/>
        <v>152866.96308657047</v>
      </c>
    </row>
    <row r="1166" spans="9:12" ht="12.75">
      <c r="I1166" s="18">
        <v>569.5</v>
      </c>
      <c r="J1166" s="18">
        <f t="shared" si="93"/>
        <v>7713881.969354558</v>
      </c>
      <c r="K1166" s="18">
        <f t="shared" si="94"/>
        <v>50</v>
      </c>
      <c r="L1166" s="18">
        <f t="shared" si="95"/>
        <v>154277.63938709116</v>
      </c>
    </row>
    <row r="1167" spans="9:12" ht="12.75">
      <c r="I1167" s="18">
        <v>570</v>
      </c>
      <c r="J1167" s="18">
        <f t="shared" si="93"/>
        <v>7785066.6890250975</v>
      </c>
      <c r="K1167" s="18">
        <f t="shared" si="94"/>
        <v>50</v>
      </c>
      <c r="L1167" s="18">
        <f t="shared" si="95"/>
        <v>155701.33378050194</v>
      </c>
    </row>
    <row r="1168" spans="9:12" ht="12.75">
      <c r="I1168" s="18">
        <v>570.5</v>
      </c>
      <c r="J1168" s="18">
        <f t="shared" si="93"/>
        <v>7856908.320059856</v>
      </c>
      <c r="K1168" s="18">
        <f t="shared" si="94"/>
        <v>50</v>
      </c>
      <c r="L1168" s="18">
        <f t="shared" si="95"/>
        <v>157138.16640119712</v>
      </c>
    </row>
    <row r="1169" spans="9:12" ht="12.75">
      <c r="I1169" s="18">
        <v>571</v>
      </c>
      <c r="J1169" s="18">
        <f t="shared" si="93"/>
        <v>7929412.9246101</v>
      </c>
      <c r="K1169" s="18">
        <f t="shared" si="94"/>
        <v>50</v>
      </c>
      <c r="L1169" s="18">
        <f t="shared" si="95"/>
        <v>158588.258492202</v>
      </c>
    </row>
    <row r="1170" spans="9:12" ht="12.75">
      <c r="I1170" s="18">
        <v>571.5</v>
      </c>
      <c r="J1170" s="18">
        <f t="shared" si="93"/>
        <v>8002586.6207702635</v>
      </c>
      <c r="K1170" s="18">
        <f t="shared" si="94"/>
        <v>50</v>
      </c>
      <c r="L1170" s="18">
        <f t="shared" si="95"/>
        <v>160051.73241540528</v>
      </c>
    </row>
    <row r="1171" spans="9:12" ht="12.75">
      <c r="I1171" s="18">
        <v>572</v>
      </c>
      <c r="J1171" s="18">
        <f t="shared" si="93"/>
        <v>8076435.583094174</v>
      </c>
      <c r="K1171" s="18">
        <f t="shared" si="94"/>
        <v>50</v>
      </c>
      <c r="L1171" s="18">
        <f t="shared" si="95"/>
        <v>161528.71166188348</v>
      </c>
    </row>
    <row r="1172" spans="9:12" ht="12.75">
      <c r="I1172" s="18">
        <v>572.5</v>
      </c>
      <c r="J1172" s="18">
        <f t="shared" si="93"/>
        <v>8150966.043116025</v>
      </c>
      <c r="K1172" s="18">
        <f t="shared" si="94"/>
        <v>50</v>
      </c>
      <c r="L1172" s="18">
        <f t="shared" si="95"/>
        <v>163019.32086232048</v>
      </c>
    </row>
    <row r="1173" spans="9:12" ht="12.75">
      <c r="I1173" s="18">
        <v>573</v>
      </c>
      <c r="J1173" s="18">
        <f t="shared" si="93"/>
        <v>8226184.289876305</v>
      </c>
      <c r="K1173" s="18">
        <f t="shared" si="94"/>
        <v>50</v>
      </c>
      <c r="L1173" s="18">
        <f t="shared" si="95"/>
        <v>164523.6857975261</v>
      </c>
    </row>
    <row r="1174" spans="9:12" ht="12.75">
      <c r="I1174" s="18">
        <v>573.5</v>
      </c>
      <c r="J1174" s="18">
        <f t="shared" si="93"/>
        <v>8302096.670452377</v>
      </c>
      <c r="K1174" s="18">
        <f t="shared" si="94"/>
        <v>50</v>
      </c>
      <c r="L1174" s="18">
        <f t="shared" si="95"/>
        <v>166041.93340904755</v>
      </c>
    </row>
    <row r="1175" spans="9:12" ht="12.75">
      <c r="I1175" s="18">
        <v>574</v>
      </c>
      <c r="J1175" s="18">
        <f t="shared" si="93"/>
        <v>8378709.590494145</v>
      </c>
      <c r="K1175" s="18">
        <f t="shared" si="94"/>
        <v>50</v>
      </c>
      <c r="L1175" s="18">
        <f t="shared" si="95"/>
        <v>167574.1918098829</v>
      </c>
    </row>
    <row r="1176" spans="9:12" ht="12.75">
      <c r="I1176" s="18">
        <v>574.5</v>
      </c>
      <c r="J1176" s="18">
        <f t="shared" si="93"/>
        <v>8456029.51476454</v>
      </c>
      <c r="K1176" s="18">
        <f t="shared" si="94"/>
        <v>50</v>
      </c>
      <c r="L1176" s="18">
        <f t="shared" si="95"/>
        <v>169120.5902952908</v>
      </c>
    </row>
    <row r="1177" spans="9:12" ht="12.75">
      <c r="I1177" s="18">
        <v>575</v>
      </c>
      <c r="J1177" s="18">
        <f t="shared" si="93"/>
        <v>8534062.967684988</v>
      </c>
      <c r="K1177" s="18">
        <f t="shared" si="94"/>
        <v>50</v>
      </c>
      <c r="L1177" s="18">
        <f t="shared" si="95"/>
        <v>170681.25935369974</v>
      </c>
    </row>
    <row r="1178" spans="9:12" ht="12.75">
      <c r="I1178" s="18">
        <v>575.5</v>
      </c>
      <c r="J1178" s="18">
        <f t="shared" si="93"/>
        <v>8612816.533886036</v>
      </c>
      <c r="K1178" s="18">
        <f t="shared" si="94"/>
        <v>50</v>
      </c>
      <c r="L1178" s="18">
        <f t="shared" si="95"/>
        <v>172256.33067772072</v>
      </c>
    </row>
    <row r="1179" spans="9:12" ht="12.75">
      <c r="I1179" s="18">
        <v>576</v>
      </c>
      <c r="J1179" s="18">
        <f aca="true" t="shared" si="96" ref="J1179:J1242">$I$18*POWER(COSH(I1179/($I$7*100/(2*PI()*$I$4)))+$I$11*SINH(I1179/($I$7*100/(2*PI()*$I$4))),2)</f>
        <v>8692296.85876295</v>
      </c>
      <c r="K1179" s="18">
        <f t="shared" si="94"/>
        <v>50</v>
      </c>
      <c r="L1179" s="18">
        <f t="shared" si="95"/>
        <v>173845.937175259</v>
      </c>
    </row>
    <row r="1180" spans="9:12" ht="12.75">
      <c r="I1180" s="18">
        <v>576.5</v>
      </c>
      <c r="J1180" s="18">
        <f t="shared" si="96"/>
        <v>8772510.649036393</v>
      </c>
      <c r="K1180" s="18">
        <f aca="true" t="shared" si="97" ref="K1180:K1243">$I$6</f>
        <v>50</v>
      </c>
      <c r="L1180" s="18">
        <f aca="true" t="shared" si="98" ref="L1180:L1243">J1180/K1180</f>
        <v>175450.21298072784</v>
      </c>
    </row>
    <row r="1181" spans="9:12" ht="12.75">
      <c r="I1181" s="18">
        <v>577</v>
      </c>
      <c r="J1181" s="18">
        <f t="shared" si="96"/>
        <v>8853464.673318489</v>
      </c>
      <c r="K1181" s="18">
        <f t="shared" si="97"/>
        <v>50</v>
      </c>
      <c r="L1181" s="18">
        <f t="shared" si="98"/>
        <v>177069.29346636977</v>
      </c>
    </row>
    <row r="1182" spans="9:12" ht="12.75">
      <c r="I1182" s="18">
        <v>577.5</v>
      </c>
      <c r="J1182" s="18">
        <f t="shared" si="96"/>
        <v>8935165.762683835</v>
      </c>
      <c r="K1182" s="18">
        <f t="shared" si="97"/>
        <v>50</v>
      </c>
      <c r="L1182" s="18">
        <f t="shared" si="98"/>
        <v>178703.3152536767</v>
      </c>
    </row>
    <row r="1183" spans="9:12" ht="12.75">
      <c r="I1183" s="18">
        <v>578</v>
      </c>
      <c r="J1183" s="18">
        <f t="shared" si="96"/>
        <v>9017620.811246028</v>
      </c>
      <c r="K1183" s="18">
        <f t="shared" si="97"/>
        <v>50</v>
      </c>
      <c r="L1183" s="18">
        <f t="shared" si="98"/>
        <v>180352.41622492057</v>
      </c>
    </row>
    <row r="1184" spans="9:12" ht="12.75">
      <c r="I1184" s="18">
        <v>578.5</v>
      </c>
      <c r="J1184" s="18">
        <f t="shared" si="96"/>
        <v>9100836.776739374</v>
      </c>
      <c r="K1184" s="18">
        <f t="shared" si="97"/>
        <v>50</v>
      </c>
      <c r="L1184" s="18">
        <f t="shared" si="98"/>
        <v>182016.73553478747</v>
      </c>
    </row>
    <row r="1185" spans="9:12" ht="12.75">
      <c r="I1185" s="18">
        <v>579</v>
      </c>
      <c r="J1185" s="18">
        <f t="shared" si="96"/>
        <v>9184820.681105921</v>
      </c>
      <c r="K1185" s="18">
        <f t="shared" si="97"/>
        <v>50</v>
      </c>
      <c r="L1185" s="18">
        <f t="shared" si="98"/>
        <v>183696.41362211842</v>
      </c>
    </row>
    <row r="1186" spans="9:12" ht="12.75">
      <c r="I1186" s="18">
        <v>579.5</v>
      </c>
      <c r="J1186" s="18">
        <f t="shared" si="96"/>
        <v>9269579.611088116</v>
      </c>
      <c r="K1186" s="18">
        <f t="shared" si="97"/>
        <v>50</v>
      </c>
      <c r="L1186" s="18">
        <f t="shared" si="98"/>
        <v>185391.59222176232</v>
      </c>
    </row>
    <row r="1187" spans="9:12" ht="12.75">
      <c r="I1187" s="18">
        <v>580</v>
      </c>
      <c r="J1187" s="18">
        <f t="shared" si="96"/>
        <v>9355120.718826719</v>
      </c>
      <c r="K1187" s="18">
        <f t="shared" si="97"/>
        <v>50</v>
      </c>
      <c r="L1187" s="18">
        <f t="shared" si="98"/>
        <v>187102.41437653438</v>
      </c>
    </row>
    <row r="1188" spans="9:12" ht="12.75">
      <c r="I1188" s="18">
        <v>580.5</v>
      </c>
      <c r="J1188" s="18">
        <f t="shared" si="96"/>
        <v>9441451.222464295</v>
      </c>
      <c r="K1188" s="18">
        <f t="shared" si="97"/>
        <v>50</v>
      </c>
      <c r="L1188" s="18">
        <f t="shared" si="98"/>
        <v>188829.0244492859</v>
      </c>
    </row>
    <row r="1189" spans="9:12" ht="12.75">
      <c r="I1189" s="18">
        <v>581</v>
      </c>
      <c r="J1189" s="18">
        <f t="shared" si="96"/>
        <v>9528578.406754388</v>
      </c>
      <c r="K1189" s="18">
        <f t="shared" si="97"/>
        <v>50</v>
      </c>
      <c r="L1189" s="18">
        <f t="shared" si="98"/>
        <v>190571.56813508776</v>
      </c>
    </row>
    <row r="1190" spans="9:12" ht="12.75">
      <c r="I1190" s="18">
        <v>581.5</v>
      </c>
      <c r="J1190" s="18">
        <f t="shared" si="96"/>
        <v>9616509.623676108</v>
      </c>
      <c r="K1190" s="18">
        <f t="shared" si="97"/>
        <v>50</v>
      </c>
      <c r="L1190" s="18">
        <f t="shared" si="98"/>
        <v>192330.19247352215</v>
      </c>
    </row>
    <row r="1191" spans="9:12" ht="12.75">
      <c r="I1191" s="18">
        <v>582</v>
      </c>
      <c r="J1191" s="18">
        <f t="shared" si="96"/>
        <v>9705252.293054614</v>
      </c>
      <c r="K1191" s="18">
        <f t="shared" si="97"/>
        <v>50</v>
      </c>
      <c r="L1191" s="18">
        <f t="shared" si="98"/>
        <v>194105.04586109228</v>
      </c>
    </row>
    <row r="1192" spans="9:12" ht="12.75">
      <c r="I1192" s="18">
        <v>582.5</v>
      </c>
      <c r="J1192" s="18">
        <f t="shared" si="96"/>
        <v>9794813.903187165</v>
      </c>
      <c r="K1192" s="18">
        <f t="shared" si="97"/>
        <v>50</v>
      </c>
      <c r="L1192" s="18">
        <f t="shared" si="98"/>
        <v>195896.2780637433</v>
      </c>
    </row>
    <row r="1193" spans="9:12" ht="12.75">
      <c r="I1193" s="18">
        <v>583</v>
      </c>
      <c r="J1193" s="18">
        <f t="shared" si="96"/>
        <v>9885202.011474967</v>
      </c>
      <c r="K1193" s="18">
        <f t="shared" si="97"/>
        <v>50</v>
      </c>
      <c r="L1193" s="18">
        <f t="shared" si="98"/>
        <v>197704.04022949934</v>
      </c>
    </row>
    <row r="1194" spans="9:12" ht="12.75">
      <c r="I1194" s="18">
        <v>583.5</v>
      </c>
      <c r="J1194" s="18">
        <f t="shared" si="96"/>
        <v>9976424.245060941</v>
      </c>
      <c r="K1194" s="18">
        <f t="shared" si="97"/>
        <v>50</v>
      </c>
      <c r="L1194" s="18">
        <f t="shared" si="98"/>
        <v>199528.48490121882</v>
      </c>
    </row>
    <row r="1195" spans="9:12" ht="12.75">
      <c r="I1195" s="18">
        <v>584</v>
      </c>
      <c r="J1195" s="18">
        <f t="shared" si="96"/>
        <v>10068488.301473318</v>
      </c>
      <c r="K1195" s="18">
        <f t="shared" si="97"/>
        <v>50</v>
      </c>
      <c r="L1195" s="18">
        <f t="shared" si="98"/>
        <v>201369.76602946635</v>
      </c>
    </row>
    <row r="1196" spans="9:12" ht="12.75">
      <c r="I1196" s="18">
        <v>584.5</v>
      </c>
      <c r="J1196" s="18">
        <f t="shared" si="96"/>
        <v>10161401.949275091</v>
      </c>
      <c r="K1196" s="18">
        <f t="shared" si="97"/>
        <v>50</v>
      </c>
      <c r="L1196" s="18">
        <f t="shared" si="98"/>
        <v>203228.03898550183</v>
      </c>
    </row>
    <row r="1197" spans="9:12" ht="12.75">
      <c r="I1197" s="18">
        <v>585</v>
      </c>
      <c r="J1197" s="18">
        <f t="shared" si="96"/>
        <v>10255173.028719665</v>
      </c>
      <c r="K1197" s="18">
        <f t="shared" si="97"/>
        <v>50</v>
      </c>
      <c r="L1197" s="18">
        <f t="shared" si="98"/>
        <v>205103.4605743933</v>
      </c>
    </row>
    <row r="1198" spans="9:12" ht="12.75">
      <c r="I1198" s="18">
        <v>585.5</v>
      </c>
      <c r="J1198" s="18">
        <f t="shared" si="96"/>
        <v>10349809.4524123</v>
      </c>
      <c r="K1198" s="18">
        <f t="shared" si="97"/>
        <v>50</v>
      </c>
      <c r="L1198" s="18">
        <f t="shared" si="98"/>
        <v>206996.189048246</v>
      </c>
    </row>
    <row r="1199" spans="9:12" ht="12.75">
      <c r="I1199" s="18">
        <v>586</v>
      </c>
      <c r="J1199" s="18">
        <f t="shared" si="96"/>
        <v>10445319.205977928</v>
      </c>
      <c r="K1199" s="18">
        <f t="shared" si="97"/>
        <v>50</v>
      </c>
      <c r="L1199" s="18">
        <f t="shared" si="98"/>
        <v>208906.38411955856</v>
      </c>
    </row>
    <row r="1200" spans="9:12" ht="12.75">
      <c r="I1200" s="18">
        <v>586.5</v>
      </c>
      <c r="J1200" s="18">
        <f t="shared" si="96"/>
        <v>10541710.348734926</v>
      </c>
      <c r="K1200" s="18">
        <f t="shared" si="97"/>
        <v>50</v>
      </c>
      <c r="L1200" s="18">
        <f t="shared" si="98"/>
        <v>210834.20697469852</v>
      </c>
    </row>
    <row r="1201" spans="9:12" ht="12.75">
      <c r="I1201" s="18">
        <v>587</v>
      </c>
      <c r="J1201" s="18">
        <f t="shared" si="96"/>
        <v>10638991.01437513</v>
      </c>
      <c r="K1201" s="18">
        <f t="shared" si="97"/>
        <v>50</v>
      </c>
      <c r="L1201" s="18">
        <f t="shared" si="98"/>
        <v>212779.8202875026</v>
      </c>
    </row>
    <row r="1202" spans="9:12" ht="12.75">
      <c r="I1202" s="18">
        <v>587.5</v>
      </c>
      <c r="J1202" s="18">
        <f t="shared" si="96"/>
        <v>10737169.411650283</v>
      </c>
      <c r="K1202" s="18">
        <f t="shared" si="97"/>
        <v>50</v>
      </c>
      <c r="L1202" s="18">
        <f t="shared" si="98"/>
        <v>214743.38823300565</v>
      </c>
    </row>
    <row r="1203" spans="9:12" ht="12.75">
      <c r="I1203" s="18">
        <v>588</v>
      </c>
      <c r="J1203" s="18">
        <f t="shared" si="96"/>
        <v>10836253.825064668</v>
      </c>
      <c r="K1203" s="18">
        <f t="shared" si="97"/>
        <v>50</v>
      </c>
      <c r="L1203" s="18">
        <f t="shared" si="98"/>
        <v>216725.07650129337</v>
      </c>
    </row>
    <row r="1204" spans="9:12" ht="12.75">
      <c r="I1204" s="18">
        <v>588.5</v>
      </c>
      <c r="J1204" s="18">
        <f t="shared" si="96"/>
        <v>10936252.61557408</v>
      </c>
      <c r="K1204" s="18">
        <f t="shared" si="97"/>
        <v>50</v>
      </c>
      <c r="L1204" s="18">
        <f t="shared" si="98"/>
        <v>218725.05231148162</v>
      </c>
    </row>
    <row r="1205" spans="9:12" ht="12.75">
      <c r="I1205" s="18">
        <v>589</v>
      </c>
      <c r="J1205" s="18">
        <f t="shared" si="96"/>
        <v>11037174.221291509</v>
      </c>
      <c r="K1205" s="18">
        <f t="shared" si="97"/>
        <v>50</v>
      </c>
      <c r="L1205" s="18">
        <f t="shared" si="98"/>
        <v>220743.48442583016</v>
      </c>
    </row>
    <row r="1206" spans="9:12" ht="12.75">
      <c r="I1206" s="18">
        <v>589.5</v>
      </c>
      <c r="J1206" s="18">
        <f t="shared" si="96"/>
        <v>11139027.158199001</v>
      </c>
      <c r="K1206" s="18">
        <f t="shared" si="97"/>
        <v>50</v>
      </c>
      <c r="L1206" s="18">
        <f t="shared" si="98"/>
        <v>222780.54316398</v>
      </c>
    </row>
    <row r="1207" spans="9:12" ht="12.75">
      <c r="I1207" s="18">
        <v>590</v>
      </c>
      <c r="J1207" s="18">
        <f t="shared" si="96"/>
        <v>11241820.020866381</v>
      </c>
      <c r="K1207" s="18">
        <f t="shared" si="97"/>
        <v>50</v>
      </c>
      <c r="L1207" s="18">
        <f t="shared" si="98"/>
        <v>224836.40041732762</v>
      </c>
    </row>
    <row r="1208" spans="9:12" ht="12.75">
      <c r="I1208" s="18">
        <v>590.5</v>
      </c>
      <c r="J1208" s="18">
        <f t="shared" si="96"/>
        <v>11345561.483176434</v>
      </c>
      <c r="K1208" s="18">
        <f t="shared" si="97"/>
        <v>50</v>
      </c>
      <c r="L1208" s="18">
        <f t="shared" si="98"/>
        <v>226911.22966352868</v>
      </c>
    </row>
    <row r="1209" spans="9:12" ht="12.75">
      <c r="I1209" s="18">
        <v>591</v>
      </c>
      <c r="J1209" s="18">
        <f t="shared" si="96"/>
        <v>11450260.299056765</v>
      </c>
      <c r="K1209" s="18">
        <f t="shared" si="97"/>
        <v>50</v>
      </c>
      <c r="L1209" s="18">
        <f t="shared" si="98"/>
        <v>229005.20598113528</v>
      </c>
    </row>
    <row r="1210" spans="9:12" ht="12.75">
      <c r="I1210" s="18">
        <v>591.5</v>
      </c>
      <c r="J1210" s="18">
        <f t="shared" si="96"/>
        <v>11555925.303218585</v>
      </c>
      <c r="K1210" s="18">
        <f t="shared" si="97"/>
        <v>50</v>
      </c>
      <c r="L1210" s="18">
        <f t="shared" si="98"/>
        <v>231118.5060643717</v>
      </c>
    </row>
    <row r="1211" spans="9:12" ht="12.75">
      <c r="I1211" s="18">
        <v>592</v>
      </c>
      <c r="J1211" s="18">
        <f t="shared" si="96"/>
        <v>11662565.411902156</v>
      </c>
      <c r="K1211" s="18">
        <f t="shared" si="97"/>
        <v>50</v>
      </c>
      <c r="L1211" s="18">
        <f t="shared" si="98"/>
        <v>233251.3082380431</v>
      </c>
    </row>
    <row r="1212" spans="9:12" ht="12.75">
      <c r="I1212" s="18">
        <v>592.5</v>
      </c>
      <c r="J1212" s="18">
        <f t="shared" si="96"/>
        <v>11770189.623629091</v>
      </c>
      <c r="K1212" s="18">
        <f t="shared" si="97"/>
        <v>50</v>
      </c>
      <c r="L1212" s="18">
        <f t="shared" si="98"/>
        <v>235403.79247258182</v>
      </c>
    </row>
    <row r="1213" spans="9:12" ht="12.75">
      <c r="I1213" s="18">
        <v>593</v>
      </c>
      <c r="J1213" s="18">
        <f t="shared" si="96"/>
        <v>11878807.019961823</v>
      </c>
      <c r="K1213" s="18">
        <f t="shared" si="97"/>
        <v>50</v>
      </c>
      <c r="L1213" s="18">
        <f t="shared" si="98"/>
        <v>237576.14039923646</v>
      </c>
    </row>
    <row r="1214" spans="9:12" ht="12.75">
      <c r="I1214" s="18">
        <v>593.5</v>
      </c>
      <c r="J1214" s="18">
        <f t="shared" si="96"/>
        <v>11988426.766269745</v>
      </c>
      <c r="K1214" s="18">
        <f t="shared" si="97"/>
        <v>50</v>
      </c>
      <c r="L1214" s="18">
        <f t="shared" si="98"/>
        <v>239768.5353253949</v>
      </c>
    </row>
    <row r="1215" spans="9:12" ht="12.75">
      <c r="I1215" s="18">
        <v>594</v>
      </c>
      <c r="J1215" s="18">
        <f t="shared" si="96"/>
        <v>12099058.112502769</v>
      </c>
      <c r="K1215" s="18">
        <f t="shared" si="97"/>
        <v>50</v>
      </c>
      <c r="L1215" s="18">
        <f t="shared" si="98"/>
        <v>241981.16225005538</v>
      </c>
    </row>
    <row r="1216" spans="9:12" ht="12.75">
      <c r="I1216" s="18">
        <v>594.5</v>
      </c>
      <c r="J1216" s="18">
        <f t="shared" si="96"/>
        <v>12210710.393971762</v>
      </c>
      <c r="K1216" s="18">
        <f t="shared" si="97"/>
        <v>50</v>
      </c>
      <c r="L1216" s="18">
        <f t="shared" si="98"/>
        <v>244214.20787943524</v>
      </c>
    </row>
    <row r="1217" spans="9:12" ht="12.75">
      <c r="I1217" s="18">
        <v>595</v>
      </c>
      <c r="J1217" s="18">
        <f t="shared" si="96"/>
        <v>12323393.032136273</v>
      </c>
      <c r="K1217" s="18">
        <f t="shared" si="97"/>
        <v>50</v>
      </c>
      <c r="L1217" s="18">
        <f t="shared" si="98"/>
        <v>246467.86064272546</v>
      </c>
    </row>
    <row r="1218" spans="9:12" ht="12.75">
      <c r="I1218" s="18">
        <v>595.5</v>
      </c>
      <c r="J1218" s="18">
        <f t="shared" si="96"/>
        <v>12437115.535399595</v>
      </c>
      <c r="K1218" s="18">
        <f t="shared" si="97"/>
        <v>50</v>
      </c>
      <c r="L1218" s="18">
        <f t="shared" si="98"/>
        <v>248742.3107079919</v>
      </c>
    </row>
    <row r="1219" spans="9:12" ht="12.75">
      <c r="I1219" s="18">
        <v>596</v>
      </c>
      <c r="J1219" s="18">
        <f t="shared" si="96"/>
        <v>12551887.499911098</v>
      </c>
      <c r="K1219" s="18">
        <f t="shared" si="97"/>
        <v>50</v>
      </c>
      <c r="L1219" s="18">
        <f t="shared" si="98"/>
        <v>251037.74999822196</v>
      </c>
    </row>
    <row r="1220" spans="9:12" ht="12.75">
      <c r="I1220" s="18">
        <v>596.5</v>
      </c>
      <c r="J1220" s="18">
        <f t="shared" si="96"/>
        <v>12667718.610375864</v>
      </c>
      <c r="K1220" s="18">
        <f t="shared" si="97"/>
        <v>50</v>
      </c>
      <c r="L1220" s="18">
        <f t="shared" si="98"/>
        <v>253354.3722075173</v>
      </c>
    </row>
    <row r="1221" spans="9:12" ht="12.75">
      <c r="I1221" s="18">
        <v>597</v>
      </c>
      <c r="J1221" s="18">
        <f t="shared" si="96"/>
        <v>12784618.640872097</v>
      </c>
      <c r="K1221" s="18">
        <f t="shared" si="97"/>
        <v>50</v>
      </c>
      <c r="L1221" s="18">
        <f t="shared" si="98"/>
        <v>255692.37281744194</v>
      </c>
    </row>
    <row r="1222" spans="9:12" ht="12.75">
      <c r="I1222" s="18">
        <v>597.5</v>
      </c>
      <c r="J1222" s="18">
        <f t="shared" si="96"/>
        <v>12902597.455675658</v>
      </c>
      <c r="K1222" s="18">
        <f t="shared" si="97"/>
        <v>50</v>
      </c>
      <c r="L1222" s="18">
        <f t="shared" si="98"/>
        <v>258051.94911351317</v>
      </c>
    </row>
    <row r="1223" spans="9:12" ht="12.75">
      <c r="I1223" s="18">
        <v>598</v>
      </c>
      <c r="J1223" s="18">
        <f t="shared" si="96"/>
        <v>13021665.010092624</v>
      </c>
      <c r="K1223" s="18">
        <f t="shared" si="97"/>
        <v>50</v>
      </c>
      <c r="L1223" s="18">
        <f t="shared" si="98"/>
        <v>260433.30020185246</v>
      </c>
    </row>
    <row r="1224" spans="9:12" ht="12.75">
      <c r="I1224" s="18">
        <v>598.5</v>
      </c>
      <c r="J1224" s="18">
        <f t="shared" si="96"/>
        <v>13141831.351299282</v>
      </c>
      <c r="K1224" s="18">
        <f t="shared" si="97"/>
        <v>50</v>
      </c>
      <c r="L1224" s="18">
        <f t="shared" si="98"/>
        <v>262836.6270259856</v>
      </c>
    </row>
    <row r="1225" spans="9:12" ht="12.75">
      <c r="I1225" s="18">
        <v>599</v>
      </c>
      <c r="J1225" s="18">
        <f t="shared" si="96"/>
        <v>13263106.619189812</v>
      </c>
      <c r="K1225" s="18">
        <f t="shared" si="97"/>
        <v>50</v>
      </c>
      <c r="L1225" s="18">
        <f t="shared" si="98"/>
        <v>265262.1323837962</v>
      </c>
    </row>
    <row r="1226" spans="9:12" ht="12.75">
      <c r="I1226" s="18">
        <v>599.5</v>
      </c>
      <c r="J1226" s="18">
        <f t="shared" si="96"/>
        <v>13385501.047232093</v>
      </c>
      <c r="K1226" s="18">
        <f t="shared" si="97"/>
        <v>50</v>
      </c>
      <c r="L1226" s="18">
        <f t="shared" si="98"/>
        <v>267710.02094464184</v>
      </c>
    </row>
    <row r="1227" spans="9:12" ht="12.75">
      <c r="I1227" s="18">
        <v>600</v>
      </c>
      <c r="J1227" s="18">
        <f t="shared" si="96"/>
        <v>13509024.963331152</v>
      </c>
      <c r="K1227" s="18">
        <f t="shared" si="97"/>
        <v>50</v>
      </c>
      <c r="L1227" s="18">
        <f t="shared" si="98"/>
        <v>270180.49926662305</v>
      </c>
    </row>
    <row r="1228" spans="9:12" ht="12.75">
      <c r="I1228" s="18">
        <v>600.5</v>
      </c>
      <c r="J1228" s="18">
        <f t="shared" si="96"/>
        <v>13633688.790700564</v>
      </c>
      <c r="K1228" s="18">
        <f t="shared" si="97"/>
        <v>50</v>
      </c>
      <c r="L1228" s="18">
        <f t="shared" si="98"/>
        <v>272673.7758140113</v>
      </c>
    </row>
    <row r="1229" spans="9:12" ht="12.75">
      <c r="I1229" s="18">
        <v>601</v>
      </c>
      <c r="J1229" s="18">
        <f t="shared" si="96"/>
        <v>13759503.04874217</v>
      </c>
      <c r="K1229" s="18">
        <f t="shared" si="97"/>
        <v>50</v>
      </c>
      <c r="L1229" s="18">
        <f t="shared" si="98"/>
        <v>275190.0609748434</v>
      </c>
    </row>
    <row r="1230" spans="9:12" ht="12.75">
      <c r="I1230" s="18">
        <v>601.5</v>
      </c>
      <c r="J1230" s="18">
        <f t="shared" si="96"/>
        <v>13886478.35393352</v>
      </c>
      <c r="K1230" s="18">
        <f t="shared" si="97"/>
        <v>50</v>
      </c>
      <c r="L1230" s="18">
        <f t="shared" si="98"/>
        <v>277729.5670786704</v>
      </c>
    </row>
    <row r="1231" spans="9:12" ht="12.75">
      <c r="I1231" s="18">
        <v>602</v>
      </c>
      <c r="J1231" s="18">
        <f t="shared" si="96"/>
        <v>14014625.42072391</v>
      </c>
      <c r="K1231" s="18">
        <f t="shared" si="97"/>
        <v>50</v>
      </c>
      <c r="L1231" s="18">
        <f t="shared" si="98"/>
        <v>280292.5084144782</v>
      </c>
    </row>
    <row r="1232" spans="9:12" ht="12.75">
      <c r="I1232" s="18">
        <v>602.5</v>
      </c>
      <c r="J1232" s="18">
        <f t="shared" si="96"/>
        <v>14143955.062438373</v>
      </c>
      <c r="K1232" s="18">
        <f t="shared" si="97"/>
        <v>50</v>
      </c>
      <c r="L1232" s="18">
        <f t="shared" si="98"/>
        <v>282879.10124876746</v>
      </c>
    </row>
    <row r="1233" spans="9:12" ht="12.75">
      <c r="I1233" s="18">
        <v>603</v>
      </c>
      <c r="J1233" s="18">
        <f t="shared" si="96"/>
        <v>14274478.19219011</v>
      </c>
      <c r="K1233" s="18">
        <f t="shared" si="97"/>
        <v>50</v>
      </c>
      <c r="L1233" s="18">
        <f t="shared" si="98"/>
        <v>285489.5638438022</v>
      </c>
    </row>
    <row r="1234" spans="9:12" ht="12.75">
      <c r="I1234" s="18">
        <v>603.5</v>
      </c>
      <c r="J1234" s="18">
        <f t="shared" si="96"/>
        <v>14406205.823801465</v>
      </c>
      <c r="K1234" s="18">
        <f t="shared" si="97"/>
        <v>50</v>
      </c>
      <c r="L1234" s="18">
        <f t="shared" si="98"/>
        <v>288124.11647602933</v>
      </c>
    </row>
    <row r="1235" spans="9:12" ht="12.75">
      <c r="I1235" s="18">
        <v>604</v>
      </c>
      <c r="J1235" s="18">
        <f t="shared" si="96"/>
        <v>14539149.072733235</v>
      </c>
      <c r="K1235" s="18">
        <f t="shared" si="97"/>
        <v>50</v>
      </c>
      <c r="L1235" s="18">
        <f t="shared" si="98"/>
        <v>290782.98145466467</v>
      </c>
    </row>
    <row r="1236" spans="9:12" ht="12.75">
      <c r="I1236" s="18">
        <v>604.5</v>
      </c>
      <c r="J1236" s="18">
        <f t="shared" si="96"/>
        <v>14673319.157022573</v>
      </c>
      <c r="K1236" s="18">
        <f t="shared" si="97"/>
        <v>50</v>
      </c>
      <c r="L1236" s="18">
        <f t="shared" si="98"/>
        <v>293466.38314045145</v>
      </c>
    </row>
    <row r="1237" spans="9:12" ht="12.75">
      <c r="I1237" s="18">
        <v>605</v>
      </c>
      <c r="J1237" s="18">
        <f t="shared" si="96"/>
        <v>14808727.398229703</v>
      </c>
      <c r="K1237" s="18">
        <f t="shared" si="97"/>
        <v>50</v>
      </c>
      <c r="L1237" s="18">
        <f t="shared" si="98"/>
        <v>296174.5479645941</v>
      </c>
    </row>
    <row r="1238" spans="9:12" ht="12.75">
      <c r="I1238" s="18">
        <v>605.5</v>
      </c>
      <c r="J1238" s="18">
        <f t="shared" si="96"/>
        <v>14945385.22239311</v>
      </c>
      <c r="K1238" s="18">
        <f t="shared" si="97"/>
        <v>50</v>
      </c>
      <c r="L1238" s="18">
        <f t="shared" si="98"/>
        <v>298907.7044478622</v>
      </c>
    </row>
    <row r="1239" spans="9:12" ht="12.75">
      <c r="I1239" s="18">
        <v>606</v>
      </c>
      <c r="J1239" s="18">
        <f t="shared" si="96"/>
        <v>15083304.160993844</v>
      </c>
      <c r="K1239" s="18">
        <f t="shared" si="97"/>
        <v>50</v>
      </c>
      <c r="L1239" s="18">
        <f t="shared" si="98"/>
        <v>301666.08321987686</v>
      </c>
    </row>
    <row r="1240" spans="9:12" ht="12.75">
      <c r="I1240" s="18">
        <v>606.5</v>
      </c>
      <c r="J1240" s="18">
        <f t="shared" si="96"/>
        <v>15222495.851928512</v>
      </c>
      <c r="K1240" s="18">
        <f t="shared" si="97"/>
        <v>50</v>
      </c>
      <c r="L1240" s="18">
        <f t="shared" si="98"/>
        <v>304449.9170385702</v>
      </c>
    </row>
    <row r="1241" spans="9:12" ht="12.75">
      <c r="I1241" s="18">
        <v>607</v>
      </c>
      <c r="J1241" s="18">
        <f t="shared" si="96"/>
        <v>15362972.040491218</v>
      </c>
      <c r="K1241" s="18">
        <f t="shared" si="97"/>
        <v>50</v>
      </c>
      <c r="L1241" s="18">
        <f t="shared" si="98"/>
        <v>307259.44080982433</v>
      </c>
    </row>
    <row r="1242" spans="9:12" ht="12.75">
      <c r="I1242" s="18">
        <v>607.5</v>
      </c>
      <c r="J1242" s="18">
        <f t="shared" si="96"/>
        <v>15504744.580364812</v>
      </c>
      <c r="K1242" s="18">
        <f t="shared" si="97"/>
        <v>50</v>
      </c>
      <c r="L1242" s="18">
        <f t="shared" si="98"/>
        <v>310094.89160729625</v>
      </c>
    </row>
    <row r="1243" spans="9:12" ht="12.75">
      <c r="I1243" s="18">
        <v>608</v>
      </c>
      <c r="J1243" s="18">
        <f aca="true" t="shared" si="99" ref="J1243:J1306">$I$18*POWER(COSH(I1243/($I$7*100/(2*PI()*$I$4)))+$I$11*SINH(I1243/($I$7*100/(2*PI()*$I$4))),2)</f>
        <v>15647825.434621066</v>
      </c>
      <c r="K1243" s="18">
        <f t="shared" si="97"/>
        <v>50</v>
      </c>
      <c r="L1243" s="18">
        <f t="shared" si="98"/>
        <v>312956.5086924213</v>
      </c>
    </row>
    <row r="1244" spans="9:12" ht="12.75">
      <c r="I1244" s="18">
        <v>608.5</v>
      </c>
      <c r="J1244" s="18">
        <f t="shared" si="99"/>
        <v>15792226.676730033</v>
      </c>
      <c r="K1244" s="18">
        <f aca="true" t="shared" si="100" ref="K1244:K1307">$I$6</f>
        <v>50</v>
      </c>
      <c r="L1244" s="18">
        <f aca="true" t="shared" si="101" ref="L1244:L1307">J1244/K1244</f>
        <v>315844.53353460063</v>
      </c>
    </row>
    <row r="1245" spans="9:12" ht="12.75">
      <c r="I1245" s="18">
        <v>609</v>
      </c>
      <c r="J1245" s="18">
        <f t="shared" si="99"/>
        <v>15937960.491579052</v>
      </c>
      <c r="K1245" s="18">
        <f t="shared" si="100"/>
        <v>50</v>
      </c>
      <c r="L1245" s="18">
        <f t="shared" si="101"/>
        <v>318759.20983158104</v>
      </c>
    </row>
    <row r="1246" spans="9:12" ht="12.75">
      <c r="I1246" s="18">
        <v>609.5</v>
      </c>
      <c r="J1246" s="18">
        <f t="shared" si="99"/>
        <v>16085039.176500717</v>
      </c>
      <c r="K1246" s="18">
        <f t="shared" si="100"/>
        <v>50</v>
      </c>
      <c r="L1246" s="18">
        <f t="shared" si="101"/>
        <v>321700.78353001433</v>
      </c>
    </row>
    <row r="1247" spans="9:12" ht="12.75">
      <c r="I1247" s="18">
        <v>610</v>
      </c>
      <c r="J1247" s="18">
        <f t="shared" si="99"/>
        <v>16233475.142310703</v>
      </c>
      <c r="K1247" s="18">
        <f t="shared" si="100"/>
        <v>50</v>
      </c>
      <c r="L1247" s="18">
        <f t="shared" si="101"/>
        <v>324669.50284621405</v>
      </c>
    </row>
    <row r="1248" spans="9:12" ht="12.75">
      <c r="I1248" s="18">
        <v>610.5</v>
      </c>
      <c r="J1248" s="18">
        <f t="shared" si="99"/>
        <v>16383280.914354995</v>
      </c>
      <c r="K1248" s="18">
        <f t="shared" si="100"/>
        <v>50</v>
      </c>
      <c r="L1248" s="18">
        <f t="shared" si="101"/>
        <v>327665.6182870999</v>
      </c>
    </row>
    <row r="1249" spans="9:12" ht="12.75">
      <c r="I1249" s="18">
        <v>611</v>
      </c>
      <c r="J1249" s="18">
        <f t="shared" si="99"/>
        <v>16534469.13356668</v>
      </c>
      <c r="K1249" s="18">
        <f t="shared" si="100"/>
        <v>50</v>
      </c>
      <c r="L1249" s="18">
        <f t="shared" si="101"/>
        <v>330689.3826713336</v>
      </c>
    </row>
    <row r="1250" spans="9:12" ht="12.75">
      <c r="I1250" s="18">
        <v>611.5</v>
      </c>
      <c r="J1250" s="18">
        <f t="shared" si="99"/>
        <v>16687052.55753277</v>
      </c>
      <c r="K1250" s="18">
        <f t="shared" si="100"/>
        <v>50</v>
      </c>
      <c r="L1250" s="18">
        <f t="shared" si="101"/>
        <v>333741.05115065543</v>
      </c>
    </row>
    <row r="1251" spans="9:12" ht="12.75">
      <c r="I1251" s="18">
        <v>612</v>
      </c>
      <c r="J1251" s="18">
        <f t="shared" si="99"/>
        <v>16841044.061570704</v>
      </c>
      <c r="K1251" s="18">
        <f t="shared" si="100"/>
        <v>50</v>
      </c>
      <c r="L1251" s="18">
        <f t="shared" si="101"/>
        <v>336820.8812314141</v>
      </c>
    </row>
    <row r="1252" spans="9:12" ht="12.75">
      <c r="I1252" s="18">
        <v>612.5</v>
      </c>
      <c r="J1252" s="18">
        <f t="shared" si="99"/>
        <v>16996456.639814604</v>
      </c>
      <c r="K1252" s="18">
        <f t="shared" si="100"/>
        <v>50</v>
      </c>
      <c r="L1252" s="18">
        <f t="shared" si="101"/>
        <v>339929.1327962921</v>
      </c>
    </row>
    <row r="1253" spans="9:12" ht="12.75">
      <c r="I1253" s="18">
        <v>613</v>
      </c>
      <c r="J1253" s="18">
        <f t="shared" si="99"/>
        <v>17153303.40631204</v>
      </c>
      <c r="K1253" s="18">
        <f t="shared" si="100"/>
        <v>50</v>
      </c>
      <c r="L1253" s="18">
        <f t="shared" si="101"/>
        <v>343066.0681262408</v>
      </c>
    </row>
    <row r="1254" spans="9:12" ht="12.75">
      <c r="I1254" s="18">
        <v>613.5</v>
      </c>
      <c r="J1254" s="18">
        <f t="shared" si="99"/>
        <v>17311597.59613035</v>
      </c>
      <c r="K1254" s="18">
        <f t="shared" si="100"/>
        <v>50</v>
      </c>
      <c r="L1254" s="18">
        <f t="shared" si="101"/>
        <v>346231.95192260697</v>
      </c>
    </row>
    <row r="1255" spans="9:12" ht="12.75">
      <c r="I1255" s="18">
        <v>614</v>
      </c>
      <c r="J1255" s="18">
        <f t="shared" si="99"/>
        <v>17471352.56647364</v>
      </c>
      <c r="K1255" s="18">
        <f t="shared" si="100"/>
        <v>50</v>
      </c>
      <c r="L1255" s="18">
        <f t="shared" si="101"/>
        <v>349427.0513294728</v>
      </c>
    </row>
    <row r="1256" spans="9:12" ht="12.75">
      <c r="I1256" s="18">
        <v>614.5</v>
      </c>
      <c r="J1256" s="18">
        <f t="shared" si="99"/>
        <v>17632581.79780983</v>
      </c>
      <c r="K1256" s="18">
        <f t="shared" si="100"/>
        <v>50</v>
      </c>
      <c r="L1256" s="18">
        <f t="shared" si="101"/>
        <v>352651.63595619664</v>
      </c>
    </row>
    <row r="1257" spans="9:12" ht="12.75">
      <c r="I1257" s="18">
        <v>615</v>
      </c>
      <c r="J1257" s="18">
        <f t="shared" si="99"/>
        <v>17795298.895008042</v>
      </c>
      <c r="K1257" s="18">
        <f t="shared" si="100"/>
        <v>50</v>
      </c>
      <c r="L1257" s="18">
        <f t="shared" si="101"/>
        <v>355905.9779001608</v>
      </c>
    </row>
    <row r="1258" spans="9:12" ht="12.75">
      <c r="I1258" s="18">
        <v>615.5</v>
      </c>
      <c r="J1258" s="18">
        <f t="shared" si="99"/>
        <v>17959517.588486843</v>
      </c>
      <c r="K1258" s="18">
        <f t="shared" si="100"/>
        <v>50</v>
      </c>
      <c r="L1258" s="18">
        <f t="shared" si="101"/>
        <v>359190.35176973685</v>
      </c>
    </row>
    <row r="1259" spans="9:12" ht="12.75">
      <c r="I1259" s="18">
        <v>616</v>
      </c>
      <c r="J1259" s="18">
        <f t="shared" si="99"/>
        <v>18125251.735372685</v>
      </c>
      <c r="K1259" s="18">
        <f t="shared" si="100"/>
        <v>50</v>
      </c>
      <c r="L1259" s="18">
        <f t="shared" si="101"/>
        <v>362505.0347074537</v>
      </c>
    </row>
    <row r="1260" spans="9:12" ht="12.75">
      <c r="I1260" s="18">
        <v>616.5</v>
      </c>
      <c r="J1260" s="18">
        <f t="shared" si="99"/>
        <v>18292515.320669178</v>
      </c>
      <c r="K1260" s="18">
        <f t="shared" si="100"/>
        <v>50</v>
      </c>
      <c r="L1260" s="18">
        <f t="shared" si="101"/>
        <v>365850.3064133836</v>
      </c>
    </row>
    <row r="1261" spans="9:12" ht="12.75">
      <c r="I1261" s="18">
        <v>617</v>
      </c>
      <c r="J1261" s="18">
        <f t="shared" si="99"/>
        <v>18461322.458437327</v>
      </c>
      <c r="K1261" s="18">
        <f t="shared" si="100"/>
        <v>50</v>
      </c>
      <c r="L1261" s="18">
        <f t="shared" si="101"/>
        <v>369226.44916874653</v>
      </c>
    </row>
    <row r="1262" spans="9:12" ht="12.75">
      <c r="I1262" s="18">
        <v>617.5</v>
      </c>
      <c r="J1262" s="18">
        <f t="shared" si="99"/>
        <v>18631687.39298631</v>
      </c>
      <c r="K1262" s="18">
        <f t="shared" si="100"/>
        <v>50</v>
      </c>
      <c r="L1262" s="18">
        <f t="shared" si="101"/>
        <v>372633.7478597262</v>
      </c>
    </row>
    <row r="1263" spans="9:12" ht="12.75">
      <c r="I1263" s="18">
        <v>618</v>
      </c>
      <c r="J1263" s="18">
        <f t="shared" si="99"/>
        <v>18803624.50007563</v>
      </c>
      <c r="K1263" s="18">
        <f t="shared" si="100"/>
        <v>50</v>
      </c>
      <c r="L1263" s="18">
        <f t="shared" si="101"/>
        <v>376072.49000151263</v>
      </c>
    </row>
    <row r="1264" spans="9:12" ht="12.75">
      <c r="I1264" s="18">
        <v>618.5</v>
      </c>
      <c r="J1264" s="18">
        <f t="shared" si="99"/>
        <v>18977148.288128115</v>
      </c>
      <c r="K1264" s="18">
        <f t="shared" si="100"/>
        <v>50</v>
      </c>
      <c r="L1264" s="18">
        <f t="shared" si="101"/>
        <v>379542.9657625623</v>
      </c>
    </row>
    <row r="1265" spans="9:12" ht="12.75">
      <c r="I1265" s="18">
        <v>619</v>
      </c>
      <c r="J1265" s="18">
        <f t="shared" si="99"/>
        <v>19152273.399454</v>
      </c>
      <c r="K1265" s="18">
        <f t="shared" si="100"/>
        <v>50</v>
      </c>
      <c r="L1265" s="18">
        <f t="shared" si="101"/>
        <v>383045.46798908</v>
      </c>
    </row>
    <row r="1266" spans="9:12" ht="12.75">
      <c r="I1266" s="18">
        <v>619.5</v>
      </c>
      <c r="J1266" s="18">
        <f t="shared" si="99"/>
        <v>19329014.611486774</v>
      </c>
      <c r="K1266" s="18">
        <f t="shared" si="100"/>
        <v>50</v>
      </c>
      <c r="L1266" s="18">
        <f t="shared" si="101"/>
        <v>386580.29222973547</v>
      </c>
    </row>
    <row r="1267" spans="9:12" ht="12.75">
      <c r="I1267" s="18">
        <v>620</v>
      </c>
      <c r="J1267" s="18">
        <f t="shared" si="99"/>
        <v>19507386.838029917</v>
      </c>
      <c r="K1267" s="18">
        <f t="shared" si="100"/>
        <v>50</v>
      </c>
      <c r="L1267" s="18">
        <f t="shared" si="101"/>
        <v>390147.7367605984</v>
      </c>
    </row>
    <row r="1268" spans="9:12" ht="12.75">
      <c r="I1268" s="18">
        <v>620.5</v>
      </c>
      <c r="J1268" s="18">
        <f t="shared" si="99"/>
        <v>19687405.130515378</v>
      </c>
      <c r="K1268" s="18">
        <f t="shared" si="100"/>
        <v>50</v>
      </c>
      <c r="L1268" s="18">
        <f t="shared" si="101"/>
        <v>393748.1026103076</v>
      </c>
    </row>
    <row r="1269" spans="9:12" ht="12.75">
      <c r="I1269" s="18">
        <v>621</v>
      </c>
      <c r="J1269" s="18">
        <f t="shared" si="99"/>
        <v>19869084.679273773</v>
      </c>
      <c r="K1269" s="18">
        <f t="shared" si="100"/>
        <v>50</v>
      </c>
      <c r="L1269" s="18">
        <f t="shared" si="101"/>
        <v>397381.69358547544</v>
      </c>
    </row>
    <row r="1270" spans="9:12" ht="12.75">
      <c r="I1270" s="18">
        <v>621.5</v>
      </c>
      <c r="J1270" s="18">
        <f t="shared" si="99"/>
        <v>20052440.814816013</v>
      </c>
      <c r="K1270" s="18">
        <f t="shared" si="100"/>
        <v>50</v>
      </c>
      <c r="L1270" s="18">
        <f t="shared" si="101"/>
        <v>401048.81629632023</v>
      </c>
    </row>
    <row r="1271" spans="9:12" ht="12.75">
      <c r="I1271" s="18">
        <v>622</v>
      </c>
      <c r="J1271" s="18">
        <f t="shared" si="99"/>
        <v>20237489.00912707</v>
      </c>
      <c r="K1271" s="18">
        <f t="shared" si="100"/>
        <v>50</v>
      </c>
      <c r="L1271" s="18">
        <f t="shared" si="101"/>
        <v>404749.7801825414</v>
      </c>
    </row>
    <row r="1272" spans="9:12" ht="12.75">
      <c r="I1272" s="18">
        <v>622.5</v>
      </c>
      <c r="J1272" s="18">
        <f t="shared" si="99"/>
        <v>20424244.876971476</v>
      </c>
      <c r="K1272" s="18">
        <f t="shared" si="100"/>
        <v>50</v>
      </c>
      <c r="L1272" s="18">
        <f t="shared" si="101"/>
        <v>408484.89753942954</v>
      </c>
    </row>
    <row r="1273" spans="9:12" ht="12.75">
      <c r="I1273" s="18">
        <v>623</v>
      </c>
      <c r="J1273" s="18">
        <f t="shared" si="99"/>
        <v>20612724.177210834</v>
      </c>
      <c r="K1273" s="18">
        <f t="shared" si="100"/>
        <v>50</v>
      </c>
      <c r="L1273" s="18">
        <f t="shared" si="101"/>
        <v>412254.48354421667</v>
      </c>
    </row>
    <row r="1274" spans="9:12" ht="12.75">
      <c r="I1274" s="18">
        <v>623.5</v>
      </c>
      <c r="J1274" s="18">
        <f t="shared" si="99"/>
        <v>20802942.814133793</v>
      </c>
      <c r="K1274" s="18">
        <f t="shared" si="100"/>
        <v>50</v>
      </c>
      <c r="L1274" s="18">
        <f t="shared" si="101"/>
        <v>416058.8562826759</v>
      </c>
    </row>
    <row r="1275" spans="9:12" ht="12.75">
      <c r="I1275" s="18">
        <v>624</v>
      </c>
      <c r="J1275" s="18">
        <f t="shared" si="99"/>
        <v>20994916.83879793</v>
      </c>
      <c r="K1275" s="18">
        <f t="shared" si="100"/>
        <v>50</v>
      </c>
      <c r="L1275" s="18">
        <f t="shared" si="101"/>
        <v>419898.3367759586</v>
      </c>
    </row>
    <row r="1276" spans="9:12" ht="12.75">
      <c r="I1276" s="18">
        <v>624.5</v>
      </c>
      <c r="J1276" s="18">
        <f t="shared" si="99"/>
        <v>21188662.450384162</v>
      </c>
      <c r="K1276" s="18">
        <f t="shared" si="100"/>
        <v>50</v>
      </c>
      <c r="L1276" s="18">
        <f t="shared" si="101"/>
        <v>423773.24900768325</v>
      </c>
    </row>
    <row r="1277" spans="9:12" ht="12.75">
      <c r="I1277" s="18">
        <v>625</v>
      </c>
      <c r="J1277" s="18">
        <f t="shared" si="99"/>
        <v>21384195.997563824</v>
      </c>
      <c r="K1277" s="18">
        <f t="shared" si="100"/>
        <v>50</v>
      </c>
      <c r="L1277" s="18">
        <f t="shared" si="101"/>
        <v>427683.9199512765</v>
      </c>
    </row>
    <row r="1278" spans="9:12" ht="12.75">
      <c r="I1278" s="18">
        <v>625.5</v>
      </c>
      <c r="J1278" s="18">
        <f t="shared" si="99"/>
        <v>21581533.979877964</v>
      </c>
      <c r="K1278" s="18">
        <f t="shared" si="100"/>
        <v>50</v>
      </c>
      <c r="L1278" s="18">
        <f t="shared" si="101"/>
        <v>431630.67959755927</v>
      </c>
    </row>
    <row r="1279" spans="9:12" ht="12.75">
      <c r="I1279" s="18">
        <v>626</v>
      </c>
      <c r="J1279" s="18">
        <f t="shared" si="99"/>
        <v>21780693.04912987</v>
      </c>
      <c r="K1279" s="18">
        <f t="shared" si="100"/>
        <v>50</v>
      </c>
      <c r="L1279" s="18">
        <f t="shared" si="101"/>
        <v>435613.8609825974</v>
      </c>
    </row>
    <row r="1280" spans="9:12" ht="12.75">
      <c r="I1280" s="18">
        <v>626.5</v>
      </c>
      <c r="J1280" s="18">
        <f t="shared" si="99"/>
        <v>21981690.010790046</v>
      </c>
      <c r="K1280" s="18">
        <f t="shared" si="100"/>
        <v>50</v>
      </c>
      <c r="L1280" s="18">
        <f t="shared" si="101"/>
        <v>439633.80021580093</v>
      </c>
    </row>
    <row r="1281" spans="9:12" ht="12.75">
      <c r="I1281" s="18">
        <v>627</v>
      </c>
      <c r="J1281" s="18">
        <f t="shared" si="99"/>
        <v>22184541.825414196</v>
      </c>
      <c r="K1281" s="18">
        <f t="shared" si="100"/>
        <v>50</v>
      </c>
      <c r="L1281" s="18">
        <f t="shared" si="101"/>
        <v>443690.8365082839</v>
      </c>
    </row>
    <row r="1282" spans="9:12" ht="12.75">
      <c r="I1282" s="18">
        <v>627.5</v>
      </c>
      <c r="J1282" s="18">
        <f t="shared" si="99"/>
        <v>22389265.61007463</v>
      </c>
      <c r="K1282" s="18">
        <f t="shared" si="100"/>
        <v>50</v>
      </c>
      <c r="L1282" s="18">
        <f t="shared" si="101"/>
        <v>447785.31220149255</v>
      </c>
    </row>
    <row r="1283" spans="9:12" ht="12.75">
      <c r="I1283" s="18">
        <v>628</v>
      </c>
      <c r="J1283" s="18">
        <f t="shared" si="99"/>
        <v>22595878.639804516</v>
      </c>
      <c r="K1283" s="18">
        <f t="shared" si="100"/>
        <v>50</v>
      </c>
      <c r="L1283" s="18">
        <f t="shared" si="101"/>
        <v>451917.57279609033</v>
      </c>
    </row>
    <row r="1284" spans="9:12" ht="12.75">
      <c r="I1284" s="18">
        <v>628.5</v>
      </c>
      <c r="J1284" s="18">
        <f t="shared" si="99"/>
        <v>22804398.349055447</v>
      </c>
      <c r="K1284" s="18">
        <f t="shared" si="100"/>
        <v>50</v>
      </c>
      <c r="L1284" s="18">
        <f t="shared" si="101"/>
        <v>456087.96698110894</v>
      </c>
    </row>
    <row r="1285" spans="9:12" ht="12.75">
      <c r="I1285" s="18">
        <v>629</v>
      </c>
      <c r="J1285" s="18">
        <f t="shared" si="99"/>
        <v>23014842.333168905</v>
      </c>
      <c r="K1285" s="18">
        <f t="shared" si="100"/>
        <v>50</v>
      </c>
      <c r="L1285" s="18">
        <f t="shared" si="101"/>
        <v>460296.8466633781</v>
      </c>
    </row>
    <row r="1286" spans="9:12" ht="12.75">
      <c r="I1286" s="18">
        <v>629.5</v>
      </c>
      <c r="J1286" s="18">
        <f t="shared" si="99"/>
        <v>23227228.349860676</v>
      </c>
      <c r="K1286" s="18">
        <f t="shared" si="100"/>
        <v>50</v>
      </c>
      <c r="L1286" s="18">
        <f t="shared" si="101"/>
        <v>464544.5669972135</v>
      </c>
    </row>
    <row r="1287" spans="9:12" ht="12.75">
      <c r="I1287" s="18">
        <v>630</v>
      </c>
      <c r="J1287" s="18">
        <f t="shared" si="99"/>
        <v>23441574.320719518</v>
      </c>
      <c r="K1287" s="18">
        <f t="shared" si="100"/>
        <v>50</v>
      </c>
      <c r="L1287" s="18">
        <f t="shared" si="101"/>
        <v>468831.4864143904</v>
      </c>
    </row>
    <row r="1288" spans="9:12" ht="12.75">
      <c r="I1288" s="18">
        <v>630.5</v>
      </c>
      <c r="J1288" s="18">
        <f t="shared" si="99"/>
        <v>23657898.332719367</v>
      </c>
      <c r="K1288" s="18">
        <f t="shared" si="100"/>
        <v>50</v>
      </c>
      <c r="L1288" s="18">
        <f t="shared" si="101"/>
        <v>473157.96665438736</v>
      </c>
    </row>
    <row r="1289" spans="9:12" ht="12.75">
      <c r="I1289" s="18">
        <v>631</v>
      </c>
      <c r="J1289" s="18">
        <f t="shared" si="99"/>
        <v>23876218.639745384</v>
      </c>
      <c r="K1289" s="18">
        <f t="shared" si="100"/>
        <v>50</v>
      </c>
      <c r="L1289" s="18">
        <f t="shared" si="101"/>
        <v>477524.3727949077</v>
      </c>
    </row>
    <row r="1290" spans="9:12" ht="12.75">
      <c r="I1290" s="18">
        <v>631.5</v>
      </c>
      <c r="J1290" s="18">
        <f t="shared" si="99"/>
        <v>24096553.66413452</v>
      </c>
      <c r="K1290" s="18">
        <f t="shared" si="100"/>
        <v>50</v>
      </c>
      <c r="L1290" s="18">
        <f t="shared" si="101"/>
        <v>481931.0732826904</v>
      </c>
    </row>
    <row r="1291" spans="9:12" ht="12.75">
      <c r="I1291" s="18">
        <v>632</v>
      </c>
      <c r="J1291" s="18">
        <f t="shared" si="99"/>
        <v>24318921.99822993</v>
      </c>
      <c r="K1291" s="18">
        <f t="shared" si="100"/>
        <v>50</v>
      </c>
      <c r="L1291" s="18">
        <f t="shared" si="101"/>
        <v>486378.43996459857</v>
      </c>
    </row>
    <row r="1292" spans="9:12" ht="12.75">
      <c r="I1292" s="18">
        <v>632.5</v>
      </c>
      <c r="J1292" s="18">
        <f t="shared" si="99"/>
        <v>24543342.405949645</v>
      </c>
      <c r="K1292" s="18">
        <f t="shared" si="100"/>
        <v>50</v>
      </c>
      <c r="L1292" s="18">
        <f t="shared" si="101"/>
        <v>490866.8481189929</v>
      </c>
    </row>
    <row r="1293" spans="9:12" ht="12.75">
      <c r="I1293" s="18">
        <v>633</v>
      </c>
      <c r="J1293" s="18">
        <f t="shared" si="99"/>
        <v>24769833.824370295</v>
      </c>
      <c r="K1293" s="18">
        <f t="shared" si="100"/>
        <v>50</v>
      </c>
      <c r="L1293" s="18">
        <f t="shared" si="101"/>
        <v>495396.6764874059</v>
      </c>
    </row>
    <row r="1294" spans="9:12" ht="12.75">
      <c r="I1294" s="18">
        <v>633.5</v>
      </c>
      <c r="J1294" s="18">
        <f t="shared" si="99"/>
        <v>24998415.365324646</v>
      </c>
      <c r="K1294" s="18">
        <f t="shared" si="100"/>
        <v>50</v>
      </c>
      <c r="L1294" s="18">
        <f t="shared" si="101"/>
        <v>499968.30730649293</v>
      </c>
    </row>
    <row r="1295" spans="9:12" ht="12.75">
      <c r="I1295" s="18">
        <v>634</v>
      </c>
      <c r="J1295" s="18">
        <f t="shared" si="99"/>
        <v>25229106.317014646</v>
      </c>
      <c r="K1295" s="18">
        <f t="shared" si="100"/>
        <v>50</v>
      </c>
      <c r="L1295" s="18">
        <f t="shared" si="101"/>
        <v>504582.1263402929</v>
      </c>
    </row>
    <row r="1296" spans="9:12" ht="12.75">
      <c r="I1296" s="18">
        <v>634.5</v>
      </c>
      <c r="J1296" s="18">
        <f t="shared" si="99"/>
        <v>25461926.145638842</v>
      </c>
      <c r="K1296" s="18">
        <f t="shared" si="100"/>
        <v>50</v>
      </c>
      <c r="L1296" s="18">
        <f t="shared" si="101"/>
        <v>509238.52291277685</v>
      </c>
    </row>
    <row r="1297" spans="9:12" ht="12.75">
      <c r="I1297" s="18">
        <v>635</v>
      </c>
      <c r="J1297" s="18">
        <f t="shared" si="99"/>
        <v>25696894.49703486</v>
      </c>
      <c r="K1297" s="18">
        <f t="shared" si="100"/>
        <v>50</v>
      </c>
      <c r="L1297" s="18">
        <f t="shared" si="101"/>
        <v>513937.8899406972</v>
      </c>
    </row>
    <row r="1298" spans="9:12" ht="12.75">
      <c r="I1298" s="18">
        <v>635.5</v>
      </c>
      <c r="J1298" s="18">
        <f t="shared" si="99"/>
        <v>25934031.19833745</v>
      </c>
      <c r="K1298" s="18">
        <f t="shared" si="100"/>
        <v>50</v>
      </c>
      <c r="L1298" s="18">
        <f t="shared" si="101"/>
        <v>518680.623966749</v>
      </c>
    </row>
    <row r="1299" spans="9:12" ht="12.75">
      <c r="I1299" s="18">
        <v>636</v>
      </c>
      <c r="J1299" s="18">
        <f t="shared" si="99"/>
        <v>26173356.259651367</v>
      </c>
      <c r="K1299" s="18">
        <f t="shared" si="100"/>
        <v>50</v>
      </c>
      <c r="L1299" s="18">
        <f t="shared" si="101"/>
        <v>523467.1251930273</v>
      </c>
    </row>
    <row r="1300" spans="9:12" ht="12.75">
      <c r="I1300" s="18">
        <v>636.5</v>
      </c>
      <c r="J1300" s="18">
        <f t="shared" si="99"/>
        <v>26414889.87573976</v>
      </c>
      <c r="K1300" s="18">
        <f t="shared" si="100"/>
        <v>50</v>
      </c>
      <c r="L1300" s="18">
        <f t="shared" si="101"/>
        <v>528297.7975147952</v>
      </c>
    </row>
    <row r="1301" spans="9:12" ht="12.75">
      <c r="I1301" s="18">
        <v>637</v>
      </c>
      <c r="J1301" s="18">
        <f t="shared" si="99"/>
        <v>26658652.42772857</v>
      </c>
      <c r="K1301" s="18">
        <f t="shared" si="100"/>
        <v>50</v>
      </c>
      <c r="L1301" s="18">
        <f t="shared" si="101"/>
        <v>533173.0485545715</v>
      </c>
    </row>
    <row r="1302" spans="9:12" ht="12.75">
      <c r="I1302" s="18">
        <v>637.5</v>
      </c>
      <c r="J1302" s="18">
        <f t="shared" si="99"/>
        <v>26904664.48482596</v>
      </c>
      <c r="K1302" s="18">
        <f t="shared" si="100"/>
        <v>50</v>
      </c>
      <c r="L1302" s="18">
        <f t="shared" si="101"/>
        <v>538093.2896965193</v>
      </c>
    </row>
    <row r="1303" spans="9:12" ht="12.75">
      <c r="I1303" s="18">
        <v>638</v>
      </c>
      <c r="J1303" s="18">
        <f t="shared" si="99"/>
        <v>27152946.806058295</v>
      </c>
      <c r="K1303" s="18">
        <f t="shared" si="100"/>
        <v>50</v>
      </c>
      <c r="L1303" s="18">
        <f t="shared" si="101"/>
        <v>543058.9361211659</v>
      </c>
    </row>
    <row r="1304" spans="9:12" ht="12.75">
      <c r="I1304" s="18">
        <v>638.5</v>
      </c>
      <c r="J1304" s="18">
        <f t="shared" si="99"/>
        <v>27403520.342021696</v>
      </c>
      <c r="K1304" s="18">
        <f t="shared" si="100"/>
        <v>50</v>
      </c>
      <c r="L1304" s="18">
        <f t="shared" si="101"/>
        <v>548070.406840434</v>
      </c>
    </row>
    <row r="1305" spans="9:12" ht="12.75">
      <c r="I1305" s="18">
        <v>639</v>
      </c>
      <c r="J1305" s="18">
        <f t="shared" si="99"/>
        <v>27656406.23664982</v>
      </c>
      <c r="K1305" s="18">
        <f t="shared" si="100"/>
        <v>50</v>
      </c>
      <c r="L1305" s="18">
        <f t="shared" si="101"/>
        <v>553128.1247329963</v>
      </c>
    </row>
    <row r="1306" spans="9:12" ht="12.75">
      <c r="I1306" s="18">
        <v>639.5</v>
      </c>
      <c r="J1306" s="18">
        <f t="shared" si="99"/>
        <v>27911625.828998197</v>
      </c>
      <c r="K1306" s="18">
        <f t="shared" si="100"/>
        <v>50</v>
      </c>
      <c r="L1306" s="18">
        <f t="shared" si="101"/>
        <v>558232.516579964</v>
      </c>
    </row>
    <row r="1307" spans="9:12" ht="12.75">
      <c r="I1307" s="18">
        <v>640</v>
      </c>
      <c r="J1307" s="18">
        <f aca="true" t="shared" si="102" ref="J1307:J1370">$I$18*POWER(COSH(I1307/($I$7*100/(2*PI()*$I$4)))+$I$11*SINH(I1307/($I$7*100/(2*PI()*$I$4))),2)</f>
        <v>28169200.65504484</v>
      </c>
      <c r="K1307" s="18">
        <f t="shared" si="100"/>
        <v>50</v>
      </c>
      <c r="L1307" s="18">
        <f t="shared" si="101"/>
        <v>563384.0131008967</v>
      </c>
    </row>
    <row r="1308" spans="9:12" ht="12.75">
      <c r="I1308" s="18">
        <v>640.5</v>
      </c>
      <c r="J1308" s="18">
        <f t="shared" si="102"/>
        <v>28429152.44950728</v>
      </c>
      <c r="K1308" s="18">
        <f aca="true" t="shared" si="103" ref="K1308:K1371">$I$6</f>
        <v>50</v>
      </c>
      <c r="L1308" s="18">
        <f aca="true" t="shared" si="104" ref="L1308:L1371">J1308/K1308</f>
        <v>568583.0489901457</v>
      </c>
    </row>
    <row r="1309" spans="9:12" ht="12.75">
      <c r="I1309" s="18">
        <v>641</v>
      </c>
      <c r="J1309" s="18">
        <f t="shared" si="102"/>
        <v>28691503.147676937</v>
      </c>
      <c r="K1309" s="18">
        <f t="shared" si="103"/>
        <v>50</v>
      </c>
      <c r="L1309" s="18">
        <f t="shared" si="104"/>
        <v>573830.0629535387</v>
      </c>
    </row>
    <row r="1310" spans="9:12" ht="12.75">
      <c r="I1310" s="18">
        <v>641.5</v>
      </c>
      <c r="J1310" s="18">
        <f t="shared" si="102"/>
        <v>28956274.887269717</v>
      </c>
      <c r="K1310" s="18">
        <f t="shared" si="103"/>
        <v>50</v>
      </c>
      <c r="L1310" s="18">
        <f t="shared" si="104"/>
        <v>579125.4977453944</v>
      </c>
    </row>
    <row r="1311" spans="9:12" ht="12.75">
      <c r="I1311" s="18">
        <v>642</v>
      </c>
      <c r="J1311" s="18">
        <f t="shared" si="102"/>
        <v>29223490.01029433</v>
      </c>
      <c r="K1311" s="18">
        <f t="shared" si="103"/>
        <v>50</v>
      </c>
      <c r="L1311" s="18">
        <f t="shared" si="104"/>
        <v>584469.8002058866</v>
      </c>
    </row>
    <row r="1312" spans="9:12" ht="12.75">
      <c r="I1312" s="18">
        <v>642.5</v>
      </c>
      <c r="J1312" s="18">
        <f t="shared" si="102"/>
        <v>29493171.064937446</v>
      </c>
      <c r="K1312" s="18">
        <f t="shared" si="103"/>
        <v>50</v>
      </c>
      <c r="L1312" s="18">
        <f t="shared" si="104"/>
        <v>589863.4212987489</v>
      </c>
    </row>
    <row r="1313" spans="9:12" ht="12.75">
      <c r="I1313" s="18">
        <v>643</v>
      </c>
      <c r="J1313" s="18">
        <f t="shared" si="102"/>
        <v>29765340.80746617</v>
      </c>
      <c r="K1313" s="18">
        <f t="shared" si="103"/>
        <v>50</v>
      </c>
      <c r="L1313" s="18">
        <f t="shared" si="104"/>
        <v>595306.8161493235</v>
      </c>
    </row>
    <row r="1314" spans="9:12" ht="12.75">
      <c r="I1314" s="18">
        <v>643.5</v>
      </c>
      <c r="J1314" s="18">
        <f t="shared" si="102"/>
        <v>30040022.204148654</v>
      </c>
      <c r="K1314" s="18">
        <f t="shared" si="103"/>
        <v>50</v>
      </c>
      <c r="L1314" s="18">
        <f t="shared" si="104"/>
        <v>600800.4440829731</v>
      </c>
    </row>
    <row r="1315" spans="9:12" ht="12.75">
      <c r="I1315" s="18">
        <v>644</v>
      </c>
      <c r="J1315" s="18">
        <f t="shared" si="102"/>
        <v>30317238.43319175</v>
      </c>
      <c r="K1315" s="18">
        <f t="shared" si="103"/>
        <v>50</v>
      </c>
      <c r="L1315" s="18">
        <f t="shared" si="104"/>
        <v>606344.768663835</v>
      </c>
    </row>
    <row r="1316" spans="9:12" ht="12.75">
      <c r="I1316" s="18">
        <v>644.5</v>
      </c>
      <c r="J1316" s="18">
        <f t="shared" si="102"/>
        <v>30597012.886696827</v>
      </c>
      <c r="K1316" s="18">
        <f t="shared" si="103"/>
        <v>50</v>
      </c>
      <c r="L1316" s="18">
        <f t="shared" si="104"/>
        <v>611940.2577339365</v>
      </c>
    </row>
    <row r="1317" spans="9:12" ht="12.75">
      <c r="I1317" s="18">
        <v>645</v>
      </c>
      <c r="J1317" s="18">
        <f t="shared" si="102"/>
        <v>30879369.172633894</v>
      </c>
      <c r="K1317" s="18">
        <f t="shared" si="103"/>
        <v>50</v>
      </c>
      <c r="L1317" s="18">
        <f t="shared" si="104"/>
        <v>617587.3834526779</v>
      </c>
    </row>
    <row r="1318" spans="9:12" ht="12.75">
      <c r="I1318" s="18">
        <v>645.5</v>
      </c>
      <c r="J1318" s="18">
        <f t="shared" si="102"/>
        <v>31164331.11683336</v>
      </c>
      <c r="K1318" s="18">
        <f t="shared" si="103"/>
        <v>50</v>
      </c>
      <c r="L1318" s="18">
        <f t="shared" si="104"/>
        <v>623286.6223366671</v>
      </c>
    </row>
    <row r="1319" spans="9:12" ht="12.75">
      <c r="I1319" s="18">
        <v>646</v>
      </c>
      <c r="J1319" s="18">
        <f t="shared" si="102"/>
        <v>31451922.7649968</v>
      </c>
      <c r="K1319" s="18">
        <f t="shared" si="103"/>
        <v>50</v>
      </c>
      <c r="L1319" s="18">
        <f t="shared" si="104"/>
        <v>629038.455299936</v>
      </c>
    </row>
    <row r="1320" spans="9:12" ht="12.75">
      <c r="I1320" s="18">
        <v>646.5</v>
      </c>
      <c r="J1320" s="18">
        <f t="shared" si="102"/>
        <v>31742168.38472592</v>
      </c>
      <c r="K1320" s="18">
        <f t="shared" si="103"/>
        <v>50</v>
      </c>
      <c r="L1320" s="18">
        <f t="shared" si="104"/>
        <v>634843.3676945184</v>
      </c>
    </row>
    <row r="1321" spans="9:12" ht="12.75">
      <c r="I1321" s="18">
        <v>647</v>
      </c>
      <c r="J1321" s="18">
        <f t="shared" si="102"/>
        <v>32035092.467570025</v>
      </c>
      <c r="K1321" s="18">
        <f t="shared" si="103"/>
        <v>50</v>
      </c>
      <c r="L1321" s="18">
        <f t="shared" si="104"/>
        <v>640701.8493514005</v>
      </c>
    </row>
    <row r="1322" spans="9:12" ht="12.75">
      <c r="I1322" s="18">
        <v>647.5</v>
      </c>
      <c r="J1322" s="18">
        <f t="shared" si="102"/>
        <v>32330719.731093097</v>
      </c>
      <c r="K1322" s="18">
        <f t="shared" si="103"/>
        <v>50</v>
      </c>
      <c r="L1322" s="18">
        <f t="shared" si="104"/>
        <v>646614.394621862</v>
      </c>
    </row>
    <row r="1323" spans="9:12" ht="12.75">
      <c r="I1323" s="18">
        <v>648</v>
      </c>
      <c r="J1323" s="18">
        <f t="shared" si="102"/>
        <v>32629075.120959323</v>
      </c>
      <c r="K1323" s="18">
        <f t="shared" si="103"/>
        <v>50</v>
      </c>
      <c r="L1323" s="18">
        <f t="shared" si="104"/>
        <v>652581.5024191864</v>
      </c>
    </row>
    <row r="1324" spans="9:12" ht="12.75">
      <c r="I1324" s="18">
        <v>648.5</v>
      </c>
      <c r="J1324" s="18">
        <f t="shared" si="102"/>
        <v>32930183.81303788</v>
      </c>
      <c r="K1324" s="18">
        <f t="shared" si="103"/>
        <v>50</v>
      </c>
      <c r="L1324" s="18">
        <f t="shared" si="104"/>
        <v>658603.6762607576</v>
      </c>
    </row>
    <row r="1325" spans="9:12" ht="12.75">
      <c r="I1325" s="18">
        <v>649</v>
      </c>
      <c r="J1325" s="18">
        <f t="shared" si="102"/>
        <v>33234071.215527706</v>
      </c>
      <c r="K1325" s="18">
        <f t="shared" si="103"/>
        <v>50</v>
      </c>
      <c r="L1325" s="18">
        <f t="shared" si="104"/>
        <v>664681.4243105542</v>
      </c>
    </row>
    <row r="1326" spans="9:12" ht="12.75">
      <c r="I1326" s="18">
        <v>649.5</v>
      </c>
      <c r="J1326" s="18">
        <f t="shared" si="102"/>
        <v>33540762.971101105</v>
      </c>
      <c r="K1326" s="18">
        <f t="shared" si="103"/>
        <v>50</v>
      </c>
      <c r="L1326" s="18">
        <f t="shared" si="104"/>
        <v>670815.2594220222</v>
      </c>
    </row>
    <row r="1327" spans="9:12" ht="12.75">
      <c r="I1327" s="18">
        <v>650</v>
      </c>
      <c r="J1327" s="18">
        <f t="shared" si="102"/>
        <v>33850284.95906787</v>
      </c>
      <c r="K1327" s="18">
        <f t="shared" si="103"/>
        <v>50</v>
      </c>
      <c r="L1327" s="18">
        <f t="shared" si="104"/>
        <v>677005.6991813575</v>
      </c>
    </row>
    <row r="1328" spans="9:12" ht="12.75">
      <c r="I1328" s="18">
        <v>650.5</v>
      </c>
      <c r="J1328" s="18">
        <f t="shared" si="102"/>
        <v>34162663.29755894</v>
      </c>
      <c r="K1328" s="18">
        <f t="shared" si="103"/>
        <v>50</v>
      </c>
      <c r="L1328" s="18">
        <f t="shared" si="104"/>
        <v>683253.2659511789</v>
      </c>
    </row>
    <row r="1329" spans="9:12" ht="12.75">
      <c r="I1329" s="18">
        <v>651</v>
      </c>
      <c r="J1329" s="18">
        <f t="shared" si="102"/>
        <v>34477924.34572999</v>
      </c>
      <c r="K1329" s="18">
        <f t="shared" si="103"/>
        <v>50</v>
      </c>
      <c r="L1329" s="18">
        <f t="shared" si="104"/>
        <v>689558.4869145998</v>
      </c>
    </row>
    <row r="1330" spans="9:12" ht="12.75">
      <c r="I1330" s="18">
        <v>651.5</v>
      </c>
      <c r="J1330" s="18">
        <f t="shared" si="102"/>
        <v>34796094.70598619</v>
      </c>
      <c r="K1330" s="18">
        <f t="shared" si="103"/>
        <v>50</v>
      </c>
      <c r="L1330" s="18">
        <f t="shared" si="104"/>
        <v>695921.8941197237</v>
      </c>
    </row>
    <row r="1331" spans="9:12" ht="12.75">
      <c r="I1331" s="18">
        <v>652</v>
      </c>
      <c r="J1331" s="18">
        <f t="shared" si="102"/>
        <v>35117201.22622669</v>
      </c>
      <c r="K1331" s="18">
        <f t="shared" si="103"/>
        <v>50</v>
      </c>
      <c r="L1331" s="18">
        <f t="shared" si="104"/>
        <v>702344.0245245338</v>
      </c>
    </row>
    <row r="1332" spans="9:12" ht="12.75">
      <c r="I1332" s="18">
        <v>652.5</v>
      </c>
      <c r="J1332" s="18">
        <f t="shared" si="102"/>
        <v>35441271.00210994</v>
      </c>
      <c r="K1332" s="18">
        <f t="shared" si="103"/>
        <v>50</v>
      </c>
      <c r="L1332" s="18">
        <f t="shared" si="104"/>
        <v>708825.4200421987</v>
      </c>
    </row>
    <row r="1333" spans="9:12" ht="12.75">
      <c r="I1333" s="18">
        <v>653</v>
      </c>
      <c r="J1333" s="18">
        <f t="shared" si="102"/>
        <v>35768331.379340544</v>
      </c>
      <c r="K1333" s="18">
        <f t="shared" si="103"/>
        <v>50</v>
      </c>
      <c r="L1333" s="18">
        <f t="shared" si="104"/>
        <v>715366.6275868108</v>
      </c>
    </row>
    <row r="1334" spans="9:12" ht="12.75">
      <c r="I1334" s="18">
        <v>653.5</v>
      </c>
      <c r="J1334" s="18">
        <f t="shared" si="102"/>
        <v>36098409.95597619</v>
      </c>
      <c r="K1334" s="18">
        <f t="shared" si="103"/>
        <v>50</v>
      </c>
      <c r="L1334" s="18">
        <f t="shared" si="104"/>
        <v>721968.1991195237</v>
      </c>
    </row>
    <row r="1335" spans="9:12" ht="12.75">
      <c r="I1335" s="18">
        <v>654</v>
      </c>
      <c r="J1335" s="18">
        <f t="shared" si="102"/>
        <v>36431534.584756956</v>
      </c>
      <c r="K1335" s="18">
        <f t="shared" si="103"/>
        <v>50</v>
      </c>
      <c r="L1335" s="18">
        <f t="shared" si="104"/>
        <v>728630.6916951392</v>
      </c>
    </row>
    <row r="1336" spans="9:12" ht="12.75">
      <c r="I1336" s="18">
        <v>654.5</v>
      </c>
      <c r="J1336" s="18">
        <f t="shared" si="102"/>
        <v>36767733.37545533</v>
      </c>
      <c r="K1336" s="18">
        <f t="shared" si="103"/>
        <v>50</v>
      </c>
      <c r="L1336" s="18">
        <f t="shared" si="104"/>
        <v>735354.6675091066</v>
      </c>
    </row>
    <row r="1337" spans="9:12" ht="12.75">
      <c r="I1337" s="18">
        <v>655</v>
      </c>
      <c r="J1337" s="18">
        <f t="shared" si="102"/>
        <v>37107034.697248</v>
      </c>
      <c r="K1337" s="18">
        <f t="shared" si="103"/>
        <v>50</v>
      </c>
      <c r="L1337" s="18">
        <f t="shared" si="104"/>
        <v>742140.6939449599</v>
      </c>
    </row>
    <row r="1338" spans="9:12" ht="12.75">
      <c r="I1338" s="18">
        <v>655.5</v>
      </c>
      <c r="J1338" s="18">
        <f t="shared" si="102"/>
        <v>37449467.18111006</v>
      </c>
      <c r="K1338" s="18">
        <f t="shared" si="103"/>
        <v>50</v>
      </c>
      <c r="L1338" s="18">
        <f t="shared" si="104"/>
        <v>748989.3436222012</v>
      </c>
    </row>
    <row r="1339" spans="9:12" ht="12.75">
      <c r="I1339" s="18">
        <v>656</v>
      </c>
      <c r="J1339" s="18">
        <f t="shared" si="102"/>
        <v>37795059.72223085</v>
      </c>
      <c r="K1339" s="18">
        <f t="shared" si="103"/>
        <v>50</v>
      </c>
      <c r="L1339" s="18">
        <f t="shared" si="104"/>
        <v>755901.194444617</v>
      </c>
    </row>
    <row r="1340" spans="9:12" ht="12.75">
      <c r="I1340" s="18">
        <v>656.5</v>
      </c>
      <c r="J1340" s="18">
        <f t="shared" si="102"/>
        <v>38143841.482451916</v>
      </c>
      <c r="K1340" s="18">
        <f t="shared" si="103"/>
        <v>50</v>
      </c>
      <c r="L1340" s="18">
        <f t="shared" si="104"/>
        <v>762876.8296490383</v>
      </c>
    </row>
    <row r="1341" spans="9:12" ht="12.75">
      <c r="I1341" s="18">
        <v>657</v>
      </c>
      <c r="J1341" s="18">
        <f t="shared" si="102"/>
        <v>38495841.892728195</v>
      </c>
      <c r="K1341" s="18">
        <f t="shared" si="103"/>
        <v>50</v>
      </c>
      <c r="L1341" s="18">
        <f t="shared" si="104"/>
        <v>769916.8378545638</v>
      </c>
    </row>
    <row r="1342" spans="9:12" ht="12.75">
      <c r="I1342" s="18">
        <v>657.5</v>
      </c>
      <c r="J1342" s="18">
        <f t="shared" si="102"/>
        <v>38851090.65561104</v>
      </c>
      <c r="K1342" s="18">
        <f t="shared" si="103"/>
        <v>50</v>
      </c>
      <c r="L1342" s="18">
        <f t="shared" si="104"/>
        <v>777021.8131122207</v>
      </c>
    </row>
    <row r="1343" spans="9:12" ht="12.75">
      <c r="I1343" s="18">
        <v>658</v>
      </c>
      <c r="J1343" s="18">
        <f t="shared" si="102"/>
        <v>39209617.74775493</v>
      </c>
      <c r="K1343" s="18">
        <f t="shared" si="103"/>
        <v>50</v>
      </c>
      <c r="L1343" s="18">
        <f t="shared" si="104"/>
        <v>784192.3549550986</v>
      </c>
    </row>
    <row r="1344" spans="9:12" ht="12.75">
      <c r="I1344" s="18">
        <v>658.5</v>
      </c>
      <c r="J1344" s="18">
        <f t="shared" si="102"/>
        <v>39571453.42244682</v>
      </c>
      <c r="K1344" s="18">
        <f t="shared" si="103"/>
        <v>50</v>
      </c>
      <c r="L1344" s="18">
        <f t="shared" si="104"/>
        <v>791429.0684489363</v>
      </c>
    </row>
    <row r="1345" spans="9:12" ht="12.75">
      <c r="I1345" s="18">
        <v>659</v>
      </c>
      <c r="J1345" s="18">
        <f t="shared" si="102"/>
        <v>39936628.21215878</v>
      </c>
      <c r="K1345" s="18">
        <f t="shared" si="103"/>
        <v>50</v>
      </c>
      <c r="L1345" s="18">
        <f t="shared" si="104"/>
        <v>798732.5642431756</v>
      </c>
    </row>
    <row r="1346" spans="9:12" ht="12.75">
      <c r="I1346" s="18">
        <v>659.5</v>
      </c>
      <c r="J1346" s="18">
        <f t="shared" si="102"/>
        <v>40305172.931124814</v>
      </c>
      <c r="K1346" s="18">
        <f t="shared" si="103"/>
        <v>50</v>
      </c>
      <c r="L1346" s="18">
        <f t="shared" si="104"/>
        <v>806103.4586224962</v>
      </c>
    </row>
    <row r="1347" spans="9:12" ht="12.75">
      <c r="I1347" s="18">
        <v>660</v>
      </c>
      <c r="J1347" s="18">
        <f t="shared" si="102"/>
        <v>40677118.67794074</v>
      </c>
      <c r="K1347" s="18">
        <f t="shared" si="103"/>
        <v>50</v>
      </c>
      <c r="L1347" s="18">
        <f t="shared" si="104"/>
        <v>813542.3735588149</v>
      </c>
    </row>
    <row r="1348" spans="9:12" ht="12.75">
      <c r="I1348" s="18">
        <v>660.5</v>
      </c>
      <c r="J1348" s="18">
        <f t="shared" si="102"/>
        <v>41052496.8381883</v>
      </c>
      <c r="K1348" s="18">
        <f t="shared" si="103"/>
        <v>50</v>
      </c>
      <c r="L1348" s="18">
        <f t="shared" si="104"/>
        <v>821049.936763766</v>
      </c>
    </row>
    <row r="1349" spans="9:12" ht="12.75">
      <c r="I1349" s="18">
        <v>661</v>
      </c>
      <c r="J1349" s="18">
        <f t="shared" si="102"/>
        <v>41431339.08708387</v>
      </c>
      <c r="K1349" s="18">
        <f t="shared" si="103"/>
        <v>50</v>
      </c>
      <c r="L1349" s="18">
        <f t="shared" si="104"/>
        <v>828626.7817416773</v>
      </c>
    </row>
    <row r="1350" spans="9:12" ht="12.75">
      <c r="I1350" s="18">
        <v>661.5</v>
      </c>
      <c r="J1350" s="18">
        <f t="shared" si="102"/>
        <v>41813677.39215079</v>
      </c>
      <c r="K1350" s="18">
        <f t="shared" si="103"/>
        <v>50</v>
      </c>
      <c r="L1350" s="18">
        <f t="shared" si="104"/>
        <v>836273.5478430158</v>
      </c>
    </row>
    <row r="1351" spans="9:12" ht="12.75">
      <c r="I1351" s="18">
        <v>662</v>
      </c>
      <c r="J1351" s="18">
        <f t="shared" si="102"/>
        <v>42199544.01591741</v>
      </c>
      <c r="K1351" s="18">
        <f t="shared" si="103"/>
        <v>50</v>
      </c>
      <c r="L1351" s="18">
        <f t="shared" si="104"/>
        <v>843990.8803183483</v>
      </c>
    </row>
    <row r="1352" spans="9:12" ht="12.75">
      <c r="I1352" s="18">
        <v>662.5</v>
      </c>
      <c r="J1352" s="18">
        <f t="shared" si="102"/>
        <v>42588971.51863913</v>
      </c>
      <c r="K1352" s="18">
        <f t="shared" si="103"/>
        <v>50</v>
      </c>
      <c r="L1352" s="18">
        <f t="shared" si="104"/>
        <v>851779.4303727826</v>
      </c>
    </row>
    <row r="1353" spans="9:12" ht="12.75">
      <c r="I1353" s="18">
        <v>663</v>
      </c>
      <c r="J1353" s="18">
        <f t="shared" si="102"/>
        <v>42981992.76104579</v>
      </c>
      <c r="K1353" s="18">
        <f t="shared" si="103"/>
        <v>50</v>
      </c>
      <c r="L1353" s="18">
        <f t="shared" si="104"/>
        <v>859639.8552209159</v>
      </c>
    </row>
    <row r="1354" spans="9:12" ht="12.75">
      <c r="I1354" s="18">
        <v>663.5</v>
      </c>
      <c r="J1354" s="18">
        <f t="shared" si="102"/>
        <v>43378640.907114945</v>
      </c>
      <c r="K1354" s="18">
        <f t="shared" si="103"/>
        <v>50</v>
      </c>
      <c r="L1354" s="18">
        <f t="shared" si="104"/>
        <v>867572.818142299</v>
      </c>
    </row>
    <row r="1355" spans="9:12" ht="12.75">
      <c r="I1355" s="18">
        <v>664</v>
      </c>
      <c r="J1355" s="18">
        <f t="shared" si="102"/>
        <v>43778949.42687003</v>
      </c>
      <c r="K1355" s="18">
        <f t="shared" si="103"/>
        <v>50</v>
      </c>
      <c r="L1355" s="18">
        <f t="shared" si="104"/>
        <v>875578.9885374006</v>
      </c>
    </row>
    <row r="1356" spans="9:12" ht="12.75">
      <c r="I1356" s="18">
        <v>664.5</v>
      </c>
      <c r="J1356" s="18">
        <f t="shared" si="102"/>
        <v>44182952.099204525</v>
      </c>
      <c r="K1356" s="18">
        <f t="shared" si="103"/>
        <v>50</v>
      </c>
      <c r="L1356" s="18">
        <f t="shared" si="104"/>
        <v>883659.0419840905</v>
      </c>
    </row>
    <row r="1357" spans="9:12" ht="12.75">
      <c r="I1357" s="18">
        <v>665</v>
      </c>
      <c r="J1357" s="18">
        <f t="shared" si="102"/>
        <v>44590683.01473268</v>
      </c>
      <c r="K1357" s="18">
        <f t="shared" si="103"/>
        <v>50</v>
      </c>
      <c r="L1357" s="18">
        <f t="shared" si="104"/>
        <v>891813.6602946536</v>
      </c>
    </row>
    <row r="1358" spans="9:12" ht="12.75">
      <c r="I1358" s="18">
        <v>665.5</v>
      </c>
      <c r="J1358" s="18">
        <f t="shared" si="102"/>
        <v>45002176.5786657</v>
      </c>
      <c r="K1358" s="18">
        <f t="shared" si="103"/>
        <v>50</v>
      </c>
      <c r="L1358" s="18">
        <f t="shared" si="104"/>
        <v>900043.5315733141</v>
      </c>
    </row>
    <row r="1359" spans="9:12" ht="12.75">
      <c r="I1359" s="18">
        <v>666</v>
      </c>
      <c r="J1359" s="18">
        <f t="shared" si="102"/>
        <v>45417467.513715245</v>
      </c>
      <c r="K1359" s="18">
        <f t="shared" si="103"/>
        <v>50</v>
      </c>
      <c r="L1359" s="18">
        <f t="shared" si="104"/>
        <v>908349.3502743049</v>
      </c>
    </row>
    <row r="1360" spans="9:12" ht="12.75">
      <c r="I1360" s="18">
        <v>666.5</v>
      </c>
      <c r="J1360" s="18">
        <f t="shared" si="102"/>
        <v>45836590.86302349</v>
      </c>
      <c r="K1360" s="18">
        <f t="shared" si="103"/>
        <v>50</v>
      </c>
      <c r="L1360" s="18">
        <f t="shared" si="104"/>
        <v>916731.8172604698</v>
      </c>
    </row>
    <row r="1361" spans="9:12" ht="12.75">
      <c r="I1361" s="18">
        <v>667</v>
      </c>
      <c r="J1361" s="18">
        <f t="shared" si="102"/>
        <v>46259581.99311959</v>
      </c>
      <c r="K1361" s="18">
        <f t="shared" si="103"/>
        <v>50</v>
      </c>
      <c r="L1361" s="18">
        <f t="shared" si="104"/>
        <v>925191.6398623917</v>
      </c>
    </row>
    <row r="1362" spans="9:12" ht="12.75">
      <c r="I1362" s="18">
        <v>667.5</v>
      </c>
      <c r="J1362" s="18">
        <f t="shared" si="102"/>
        <v>46686476.59690467</v>
      </c>
      <c r="K1362" s="18">
        <f t="shared" si="103"/>
        <v>50</v>
      </c>
      <c r="L1362" s="18">
        <f t="shared" si="104"/>
        <v>933729.5319380935</v>
      </c>
    </row>
    <row r="1363" spans="9:12" ht="12.75">
      <c r="I1363" s="18">
        <v>668</v>
      </c>
      <c r="J1363" s="18">
        <f t="shared" si="102"/>
        <v>47117310.696663335</v>
      </c>
      <c r="K1363" s="18">
        <f t="shared" si="103"/>
        <v>50</v>
      </c>
      <c r="L1363" s="18">
        <f t="shared" si="104"/>
        <v>942346.2139332667</v>
      </c>
    </row>
    <row r="1364" spans="9:12" ht="12.75">
      <c r="I1364" s="18">
        <v>668.5</v>
      </c>
      <c r="J1364" s="18">
        <f t="shared" si="102"/>
        <v>47552120.647103086</v>
      </c>
      <c r="K1364" s="18">
        <f t="shared" si="103"/>
        <v>50</v>
      </c>
      <c r="L1364" s="18">
        <f t="shared" si="104"/>
        <v>951042.4129420617</v>
      </c>
    </row>
    <row r="1365" spans="9:12" ht="12.75">
      <c r="I1365" s="18">
        <v>669</v>
      </c>
      <c r="J1365" s="18">
        <f t="shared" si="102"/>
        <v>47990943.13842258</v>
      </c>
      <c r="K1365" s="18">
        <f t="shared" si="103"/>
        <v>50</v>
      </c>
      <c r="L1365" s="18">
        <f t="shared" si="104"/>
        <v>959818.8627684516</v>
      </c>
    </row>
    <row r="1366" spans="9:12" ht="12.75">
      <c r="I1366" s="18">
        <v>669.5</v>
      </c>
      <c r="J1366" s="18">
        <f t="shared" si="102"/>
        <v>48433815.19940698</v>
      </c>
      <c r="K1366" s="18">
        <f t="shared" si="103"/>
        <v>50</v>
      </c>
      <c r="L1366" s="18">
        <f t="shared" si="104"/>
        <v>968676.3039881396</v>
      </c>
    </row>
    <row r="1367" spans="9:12" ht="12.75">
      <c r="I1367" s="18">
        <v>670</v>
      </c>
      <c r="J1367" s="18">
        <f t="shared" si="102"/>
        <v>48880774.200553074</v>
      </c>
      <c r="K1367" s="18">
        <f t="shared" si="103"/>
        <v>50</v>
      </c>
      <c r="L1367" s="18">
        <f t="shared" si="104"/>
        <v>977615.4840110615</v>
      </c>
    </row>
    <row r="1368" spans="9:12" ht="12.75">
      <c r="I1368" s="18">
        <v>670.5</v>
      </c>
      <c r="J1368" s="18">
        <f t="shared" si="102"/>
        <v>49331857.85722249</v>
      </c>
      <c r="K1368" s="18">
        <f t="shared" si="103"/>
        <v>50</v>
      </c>
      <c r="L1368" s="18">
        <f t="shared" si="104"/>
        <v>986637.1571444498</v>
      </c>
    </row>
    <row r="1369" spans="9:12" ht="12.75">
      <c r="I1369" s="18">
        <v>671</v>
      </c>
      <c r="J1369" s="18">
        <f t="shared" si="102"/>
        <v>49787104.23282383</v>
      </c>
      <c r="K1369" s="18">
        <f t="shared" si="103"/>
        <v>50</v>
      </c>
      <c r="L1369" s="18">
        <f t="shared" si="104"/>
        <v>995742.0846564765</v>
      </c>
    </row>
    <row r="1370" spans="9:12" ht="12.75">
      <c r="I1370" s="18">
        <v>671.5</v>
      </c>
      <c r="J1370" s="18">
        <f t="shared" si="102"/>
        <v>50246551.74202523</v>
      </c>
      <c r="K1370" s="18">
        <f t="shared" si="103"/>
        <v>50</v>
      </c>
      <c r="L1370" s="18">
        <f t="shared" si="104"/>
        <v>1004931.0348405045</v>
      </c>
    </row>
    <row r="1371" spans="9:12" ht="12.75">
      <c r="I1371" s="18">
        <v>672</v>
      </c>
      <c r="J1371" s="18">
        <f aca="true" t="shared" si="105" ref="J1371:J1434">$I$18*POWER(COSH(I1371/($I$7*100/(2*PI()*$I$4)))+$I$11*SINH(I1371/($I$7*100/(2*PI()*$I$4))),2)</f>
        <v>50710239.15399538</v>
      </c>
      <c r="K1371" s="18">
        <f t="shared" si="103"/>
        <v>50</v>
      </c>
      <c r="L1371" s="18">
        <f t="shared" si="104"/>
        <v>1014204.7830799076</v>
      </c>
    </row>
    <row r="1372" spans="9:12" ht="12.75">
      <c r="I1372" s="18">
        <v>672.5</v>
      </c>
      <c r="J1372" s="18">
        <f t="shared" si="105"/>
        <v>51178205.59567497</v>
      </c>
      <c r="K1372" s="18">
        <f aca="true" t="shared" si="106" ref="K1372:K1435">$I$6</f>
        <v>50</v>
      </c>
      <c r="L1372" s="18">
        <f aca="true" t="shared" si="107" ref="L1372:L1435">J1372/K1372</f>
        <v>1023564.1119134994</v>
      </c>
    </row>
    <row r="1373" spans="9:12" ht="12.75">
      <c r="I1373" s="18">
        <v>673</v>
      </c>
      <c r="J1373" s="18">
        <f t="shared" si="105"/>
        <v>51650490.55507863</v>
      </c>
      <c r="K1373" s="18">
        <f t="shared" si="106"/>
        <v>50</v>
      </c>
      <c r="L1373" s="18">
        <f t="shared" si="107"/>
        <v>1033009.8111015727</v>
      </c>
    </row>
    <row r="1374" spans="9:12" ht="12.75">
      <c r="I1374" s="18">
        <v>673.5</v>
      </c>
      <c r="J1374" s="18">
        <f t="shared" si="105"/>
        <v>52127133.88462655</v>
      </c>
      <c r="K1374" s="18">
        <f t="shared" si="106"/>
        <v>50</v>
      </c>
      <c r="L1374" s="18">
        <f t="shared" si="107"/>
        <v>1042542.677692531</v>
      </c>
    </row>
    <row r="1375" spans="9:12" ht="12.75">
      <c r="I1375" s="18">
        <v>674</v>
      </c>
      <c r="J1375" s="18">
        <f t="shared" si="105"/>
        <v>52608175.80450777</v>
      </c>
      <c r="K1375" s="18">
        <f t="shared" si="106"/>
        <v>50</v>
      </c>
      <c r="L1375" s="18">
        <f t="shared" si="107"/>
        <v>1052163.5160901553</v>
      </c>
    </row>
    <row r="1376" spans="9:12" ht="12.75">
      <c r="I1376" s="18">
        <v>674.5</v>
      </c>
      <c r="J1376" s="18">
        <f t="shared" si="105"/>
        <v>53093656.906073876</v>
      </c>
      <c r="K1376" s="18">
        <f t="shared" si="106"/>
        <v>50</v>
      </c>
      <c r="L1376" s="18">
        <f t="shared" si="107"/>
        <v>1061873.1381214776</v>
      </c>
    </row>
    <row r="1377" spans="9:12" ht="12.75">
      <c r="I1377" s="18">
        <v>675</v>
      </c>
      <c r="J1377" s="18">
        <f t="shared" si="105"/>
        <v>53583618.15526383</v>
      </c>
      <c r="K1377" s="18">
        <f t="shared" si="106"/>
        <v>50</v>
      </c>
      <c r="L1377" s="18">
        <f t="shared" si="107"/>
        <v>1071672.3631052766</v>
      </c>
    </row>
    <row r="1378" spans="9:12" ht="12.75">
      <c r="I1378" s="18">
        <v>675.5</v>
      </c>
      <c r="J1378" s="18">
        <f t="shared" si="105"/>
        <v>54078100.896061435</v>
      </c>
      <c r="K1378" s="18">
        <f t="shared" si="106"/>
        <v>50</v>
      </c>
      <c r="L1378" s="18">
        <f t="shared" si="107"/>
        <v>1081562.0179212287</v>
      </c>
    </row>
    <row r="1379" spans="9:12" ht="12.75">
      <c r="I1379" s="18">
        <v>676</v>
      </c>
      <c r="J1379" s="18">
        <f t="shared" si="105"/>
        <v>54577146.85398357</v>
      </c>
      <c r="K1379" s="18">
        <f t="shared" si="106"/>
        <v>50</v>
      </c>
      <c r="L1379" s="18">
        <f t="shared" si="107"/>
        <v>1091542.9370796715</v>
      </c>
    </row>
    <row r="1380" spans="9:12" ht="12.75">
      <c r="I1380" s="18">
        <v>676.5</v>
      </c>
      <c r="J1380" s="18">
        <f t="shared" si="105"/>
        <v>55080798.139601015</v>
      </c>
      <c r="K1380" s="18">
        <f t="shared" si="106"/>
        <v>50</v>
      </c>
      <c r="L1380" s="18">
        <f t="shared" si="107"/>
        <v>1101615.9627920203</v>
      </c>
    </row>
    <row r="1381" spans="9:12" ht="12.75">
      <c r="I1381" s="18">
        <v>677</v>
      </c>
      <c r="J1381" s="18">
        <f t="shared" si="105"/>
        <v>55589097.25209234</v>
      </c>
      <c r="K1381" s="18">
        <f t="shared" si="106"/>
        <v>50</v>
      </c>
      <c r="L1381" s="18">
        <f t="shared" si="107"/>
        <v>1111781.9450418467</v>
      </c>
    </row>
    <row r="1382" spans="9:12" ht="12.75">
      <c r="I1382" s="18">
        <v>677.5</v>
      </c>
      <c r="J1382" s="18">
        <f t="shared" si="105"/>
        <v>56102087.08282931</v>
      </c>
      <c r="K1382" s="18">
        <f t="shared" si="106"/>
        <v>50</v>
      </c>
      <c r="L1382" s="18">
        <f t="shared" si="107"/>
        <v>1122041.7416565863</v>
      </c>
    </row>
    <row r="1383" spans="9:12" ht="12.75">
      <c r="I1383" s="18">
        <v>678</v>
      </c>
      <c r="J1383" s="18">
        <f t="shared" si="105"/>
        <v>56619810.91899691</v>
      </c>
      <c r="K1383" s="18">
        <f t="shared" si="106"/>
        <v>50</v>
      </c>
      <c r="L1383" s="18">
        <f t="shared" si="107"/>
        <v>1132396.218379938</v>
      </c>
    </row>
    <row r="1384" spans="9:12" ht="12.75">
      <c r="I1384" s="18">
        <v>678.5</v>
      </c>
      <c r="J1384" s="18">
        <f t="shared" si="105"/>
        <v>57142312.44724573</v>
      </c>
      <c r="K1384" s="18">
        <f t="shared" si="106"/>
        <v>50</v>
      </c>
      <c r="L1384" s="18">
        <f t="shared" si="107"/>
        <v>1142846.2489449147</v>
      </c>
    </row>
    <row r="1385" spans="9:12" ht="12.75">
      <c r="I1385" s="18">
        <v>679</v>
      </c>
      <c r="J1385" s="18">
        <f t="shared" si="105"/>
        <v>57669635.757377915</v>
      </c>
      <c r="K1385" s="18">
        <f t="shared" si="106"/>
        <v>50</v>
      </c>
      <c r="L1385" s="18">
        <f t="shared" si="107"/>
        <v>1153392.7151475584</v>
      </c>
    </row>
    <row r="1386" spans="9:12" ht="12.75">
      <c r="I1386" s="18">
        <v>679.5</v>
      </c>
      <c r="J1386" s="18">
        <f t="shared" si="105"/>
        <v>58201825.346068256</v>
      </c>
      <c r="K1386" s="18">
        <f t="shared" si="106"/>
        <v>50</v>
      </c>
      <c r="L1386" s="18">
        <f t="shared" si="107"/>
        <v>1164036.5069213652</v>
      </c>
    </row>
    <row r="1387" spans="9:12" ht="12.75">
      <c r="I1387" s="18">
        <v>680</v>
      </c>
      <c r="J1387" s="18">
        <f t="shared" si="105"/>
        <v>58738926.12061863</v>
      </c>
      <c r="K1387" s="18">
        <f t="shared" si="106"/>
        <v>50</v>
      </c>
      <c r="L1387" s="18">
        <f t="shared" si="107"/>
        <v>1174778.5224123725</v>
      </c>
    </row>
    <row r="1388" spans="9:12" ht="12.75">
      <c r="I1388" s="18">
        <v>680.5</v>
      </c>
      <c r="J1388" s="18">
        <f t="shared" si="105"/>
        <v>59280983.40274699</v>
      </c>
      <c r="K1388" s="18">
        <f t="shared" si="106"/>
        <v>50</v>
      </c>
      <c r="L1388" s="18">
        <f t="shared" si="107"/>
        <v>1185619.6680549397</v>
      </c>
    </row>
    <row r="1389" spans="9:12" ht="12.75">
      <c r="I1389" s="18">
        <v>681</v>
      </c>
      <c r="J1389" s="18">
        <f t="shared" si="105"/>
        <v>59828042.93241242</v>
      </c>
      <c r="K1389" s="18">
        <f t="shared" si="106"/>
        <v>50</v>
      </c>
      <c r="L1389" s="18">
        <f t="shared" si="107"/>
        <v>1196560.8586482485</v>
      </c>
    </row>
    <row r="1390" spans="9:12" ht="12.75">
      <c r="I1390" s="18">
        <v>681.5</v>
      </c>
      <c r="J1390" s="18">
        <f t="shared" si="105"/>
        <v>60380150.87167415</v>
      </c>
      <c r="K1390" s="18">
        <f t="shared" si="106"/>
        <v>50</v>
      </c>
      <c r="L1390" s="18">
        <f t="shared" si="107"/>
        <v>1207603.017433483</v>
      </c>
    </row>
    <row r="1391" spans="9:12" ht="12.75">
      <c r="I1391" s="18">
        <v>682</v>
      </c>
      <c r="J1391" s="18">
        <f t="shared" si="105"/>
        <v>60937353.80858718</v>
      </c>
      <c r="K1391" s="18">
        <f t="shared" si="106"/>
        <v>50</v>
      </c>
      <c r="L1391" s="18">
        <f t="shared" si="107"/>
        <v>1218747.0761717437</v>
      </c>
    </row>
    <row r="1392" spans="9:12" ht="12.75">
      <c r="I1392" s="18">
        <v>682.5</v>
      </c>
      <c r="J1392" s="18">
        <f t="shared" si="105"/>
        <v>61499698.76113354</v>
      </c>
      <c r="K1392" s="18">
        <f t="shared" si="106"/>
        <v>50</v>
      </c>
      <c r="L1392" s="18">
        <f t="shared" si="107"/>
        <v>1229993.9752226707</v>
      </c>
    </row>
    <row r="1393" spans="9:12" ht="12.75">
      <c r="I1393" s="18">
        <v>683</v>
      </c>
      <c r="J1393" s="18">
        <f t="shared" si="105"/>
        <v>62067233.18118919</v>
      </c>
      <c r="K1393" s="18">
        <f t="shared" si="106"/>
        <v>50</v>
      </c>
      <c r="L1393" s="18">
        <f t="shared" si="107"/>
        <v>1241344.6636237837</v>
      </c>
    </row>
    <row r="1394" spans="9:12" ht="12.75">
      <c r="I1394" s="18">
        <v>683.5</v>
      </c>
      <c r="J1394" s="18">
        <f t="shared" si="105"/>
        <v>62640004.958528794</v>
      </c>
      <c r="K1394" s="18">
        <f t="shared" si="106"/>
        <v>50</v>
      </c>
      <c r="L1394" s="18">
        <f t="shared" si="107"/>
        <v>1252800.0991705758</v>
      </c>
    </row>
    <row r="1395" spans="9:12" ht="12.75">
      <c r="I1395" s="18">
        <v>684</v>
      </c>
      <c r="J1395" s="18">
        <f t="shared" si="105"/>
        <v>63218062.42486658</v>
      </c>
      <c r="K1395" s="18">
        <f t="shared" si="106"/>
        <v>50</v>
      </c>
      <c r="L1395" s="18">
        <f t="shared" si="107"/>
        <v>1264361.2484973315</v>
      </c>
    </row>
    <row r="1396" spans="9:12" ht="12.75">
      <c r="I1396" s="18">
        <v>684.5</v>
      </c>
      <c r="J1396" s="18">
        <f t="shared" si="105"/>
        <v>63801454.35793423</v>
      </c>
      <c r="K1396" s="18">
        <f t="shared" si="106"/>
        <v>50</v>
      </c>
      <c r="L1396" s="18">
        <f t="shared" si="107"/>
        <v>1276029.0871586846</v>
      </c>
    </row>
    <row r="1397" spans="9:12" ht="12.75">
      <c r="I1397" s="18">
        <v>685</v>
      </c>
      <c r="J1397" s="18">
        <f t="shared" si="105"/>
        <v>64390229.985597566</v>
      </c>
      <c r="K1397" s="18">
        <f t="shared" si="106"/>
        <v>50</v>
      </c>
      <c r="L1397" s="18">
        <f t="shared" si="107"/>
        <v>1287804.5997119513</v>
      </c>
    </row>
    <row r="1398" spans="9:12" ht="12.75">
      <c r="I1398" s="18">
        <v>685.5</v>
      </c>
      <c r="J1398" s="18">
        <f t="shared" si="105"/>
        <v>64984438.990009785</v>
      </c>
      <c r="K1398" s="18">
        <f t="shared" si="106"/>
        <v>50</v>
      </c>
      <c r="L1398" s="18">
        <f t="shared" si="107"/>
        <v>1299688.7798001957</v>
      </c>
    </row>
    <row r="1399" spans="9:12" ht="12.75">
      <c r="I1399" s="18">
        <v>686</v>
      </c>
      <c r="J1399" s="18">
        <f t="shared" si="105"/>
        <v>65584131.51180437</v>
      </c>
      <c r="K1399" s="18">
        <f t="shared" si="106"/>
        <v>50</v>
      </c>
      <c r="L1399" s="18">
        <f t="shared" si="107"/>
        <v>1311682.6302360874</v>
      </c>
    </row>
    <row r="1400" spans="9:12" ht="12.75">
      <c r="I1400" s="18">
        <v>686.5</v>
      </c>
      <c r="J1400" s="18">
        <f t="shared" si="105"/>
        <v>66189358.15432581</v>
      </c>
      <c r="K1400" s="18">
        <f t="shared" si="106"/>
        <v>50</v>
      </c>
      <c r="L1400" s="18">
        <f t="shared" si="107"/>
        <v>1323787.1630865163</v>
      </c>
    </row>
    <row r="1401" spans="9:12" ht="12.75">
      <c r="I1401" s="18">
        <v>687</v>
      </c>
      <c r="J1401" s="18">
        <f t="shared" si="105"/>
        <v>66800169.9878993</v>
      </c>
      <c r="K1401" s="18">
        <f t="shared" si="106"/>
        <v>50</v>
      </c>
      <c r="L1401" s="18">
        <f t="shared" si="107"/>
        <v>1336003.399757986</v>
      </c>
    </row>
    <row r="1402" spans="9:12" ht="12.75">
      <c r="I1402" s="18">
        <v>687.5</v>
      </c>
      <c r="J1402" s="18">
        <f t="shared" si="105"/>
        <v>67416618.5541407</v>
      </c>
      <c r="K1402" s="18">
        <f t="shared" si="106"/>
        <v>50</v>
      </c>
      <c r="L1402" s="18">
        <f t="shared" si="107"/>
        <v>1348332.371082814</v>
      </c>
    </row>
    <row r="1403" spans="9:12" ht="12.75">
      <c r="I1403" s="18">
        <v>688</v>
      </c>
      <c r="J1403" s="18">
        <f t="shared" si="105"/>
        <v>68038755.87030564</v>
      </c>
      <c r="K1403" s="18">
        <f t="shared" si="106"/>
        <v>50</v>
      </c>
      <c r="L1403" s="18">
        <f t="shared" si="107"/>
        <v>1360775.1174061128</v>
      </c>
    </row>
    <row r="1404" spans="9:12" ht="12.75">
      <c r="I1404" s="18">
        <v>688.5</v>
      </c>
      <c r="J1404" s="18">
        <f t="shared" si="105"/>
        <v>68666634.43367821</v>
      </c>
      <c r="K1404" s="18">
        <f t="shared" si="106"/>
        <v>50</v>
      </c>
      <c r="L1404" s="18">
        <f t="shared" si="107"/>
        <v>1373332.6886735642</v>
      </c>
    </row>
    <row r="1405" spans="9:12" ht="12.75">
      <c r="I1405" s="18">
        <v>689</v>
      </c>
      <c r="J1405" s="18">
        <f t="shared" si="105"/>
        <v>69300307.22600183</v>
      </c>
      <c r="K1405" s="18">
        <f t="shared" si="106"/>
        <v>50</v>
      </c>
      <c r="L1405" s="18">
        <f t="shared" si="107"/>
        <v>1386006.1445200366</v>
      </c>
    </row>
    <row r="1406" spans="9:12" ht="12.75">
      <c r="I1406" s="18">
        <v>689.5</v>
      </c>
      <c r="J1406" s="18">
        <f t="shared" si="105"/>
        <v>69939827.71794894</v>
      </c>
      <c r="K1406" s="18">
        <f t="shared" si="106"/>
        <v>50</v>
      </c>
      <c r="L1406" s="18">
        <f t="shared" si="107"/>
        <v>1398796.5543589788</v>
      </c>
    </row>
    <row r="1407" spans="9:12" ht="12.75">
      <c r="I1407" s="18">
        <v>690</v>
      </c>
      <c r="J1407" s="18">
        <f t="shared" si="105"/>
        <v>70585249.87363377</v>
      </c>
      <c r="K1407" s="18">
        <f t="shared" si="106"/>
        <v>50</v>
      </c>
      <c r="L1407" s="18">
        <f t="shared" si="107"/>
        <v>1411704.9974726755</v>
      </c>
    </row>
    <row r="1408" spans="9:12" ht="12.75">
      <c r="I1408" s="18">
        <v>690.5</v>
      </c>
      <c r="J1408" s="18">
        <f t="shared" si="105"/>
        <v>71236628.15516569</v>
      </c>
      <c r="K1408" s="18">
        <f t="shared" si="106"/>
        <v>50</v>
      </c>
      <c r="L1408" s="18">
        <f t="shared" si="107"/>
        <v>1424732.5631033138</v>
      </c>
    </row>
    <row r="1409" spans="9:12" ht="12.75">
      <c r="I1409" s="18">
        <v>691</v>
      </c>
      <c r="J1409" s="18">
        <f t="shared" si="105"/>
        <v>71894017.52724431</v>
      </c>
      <c r="K1409" s="18">
        <f t="shared" si="106"/>
        <v>50</v>
      </c>
      <c r="L1409" s="18">
        <f t="shared" si="107"/>
        <v>1437880.3505448862</v>
      </c>
    </row>
    <row r="1410" spans="9:12" ht="12.75">
      <c r="I1410" s="18">
        <v>691.5</v>
      </c>
      <c r="J1410" s="18">
        <f t="shared" si="105"/>
        <v>72557473.46179843</v>
      </c>
      <c r="K1410" s="18">
        <f t="shared" si="106"/>
        <v>50</v>
      </c>
      <c r="L1410" s="18">
        <f t="shared" si="107"/>
        <v>1451149.4692359685</v>
      </c>
    </row>
    <row r="1411" spans="9:12" ht="12.75">
      <c r="I1411" s="18">
        <v>692</v>
      </c>
      <c r="J1411" s="18">
        <f t="shared" si="105"/>
        <v>73227051.9426665</v>
      </c>
      <c r="K1411" s="18">
        <f t="shared" si="106"/>
        <v>50</v>
      </c>
      <c r="L1411" s="18">
        <f t="shared" si="107"/>
        <v>1464541.03885333</v>
      </c>
    </row>
    <row r="1412" spans="9:12" ht="12.75">
      <c r="I1412" s="18">
        <v>692.5</v>
      </c>
      <c r="J1412" s="18">
        <f t="shared" si="105"/>
        <v>73902809.47032002</v>
      </c>
      <c r="K1412" s="18">
        <f t="shared" si="106"/>
        <v>50</v>
      </c>
      <c r="L1412" s="18">
        <f t="shared" si="107"/>
        <v>1478056.1894064003</v>
      </c>
    </row>
    <row r="1413" spans="9:12" ht="12.75">
      <c r="I1413" s="18">
        <v>693</v>
      </c>
      <c r="J1413" s="18">
        <f t="shared" si="105"/>
        <v>74584803.0666324</v>
      </c>
      <c r="K1413" s="18">
        <f t="shared" si="106"/>
        <v>50</v>
      </c>
      <c r="L1413" s="18">
        <f t="shared" si="107"/>
        <v>1491696.0613326482</v>
      </c>
    </row>
    <row r="1414" spans="9:12" ht="12.75">
      <c r="I1414" s="18">
        <v>693.5</v>
      </c>
      <c r="J1414" s="18">
        <f t="shared" si="105"/>
        <v>75273090.2796894</v>
      </c>
      <c r="K1414" s="18">
        <f t="shared" si="106"/>
        <v>50</v>
      </c>
      <c r="L1414" s="18">
        <f t="shared" si="107"/>
        <v>1505461.805593788</v>
      </c>
    </row>
    <row r="1415" spans="9:12" ht="12.75">
      <c r="I1415" s="18">
        <v>694</v>
      </c>
      <c r="J1415" s="18">
        <f t="shared" si="105"/>
        <v>75967729.1886461</v>
      </c>
      <c r="K1415" s="18">
        <f t="shared" si="106"/>
        <v>50</v>
      </c>
      <c r="L1415" s="18">
        <f t="shared" si="107"/>
        <v>1519354.583772922</v>
      </c>
    </row>
    <row r="1416" spans="9:12" ht="12.75">
      <c r="I1416" s="18">
        <v>694.5</v>
      </c>
      <c r="J1416" s="18">
        <f t="shared" si="105"/>
        <v>76668778.40862718</v>
      </c>
      <c r="K1416" s="18">
        <f t="shared" si="106"/>
        <v>50</v>
      </c>
      <c r="L1416" s="18">
        <f t="shared" si="107"/>
        <v>1533375.5681725435</v>
      </c>
    </row>
    <row r="1417" spans="9:12" ht="12.75">
      <c r="I1417" s="18">
        <v>695</v>
      </c>
      <c r="J1417" s="18">
        <f t="shared" si="105"/>
        <v>77376297.09567298</v>
      </c>
      <c r="K1417" s="18">
        <f t="shared" si="106"/>
        <v>50</v>
      </c>
      <c r="L1417" s="18">
        <f t="shared" si="107"/>
        <v>1547525.9419134597</v>
      </c>
    </row>
    <row r="1418" spans="9:12" ht="12.75">
      <c r="I1418" s="18">
        <v>695.5</v>
      </c>
      <c r="J1418" s="18">
        <f t="shared" si="105"/>
        <v>78090344.95173162</v>
      </c>
      <c r="K1418" s="18">
        <f t="shared" si="106"/>
        <v>50</v>
      </c>
      <c r="L1418" s="18">
        <f t="shared" si="107"/>
        <v>1561806.8990346324</v>
      </c>
    </row>
    <row r="1419" spans="9:12" ht="12.75">
      <c r="I1419" s="18">
        <v>696</v>
      </c>
      <c r="J1419" s="18">
        <f t="shared" si="105"/>
        <v>78810982.22969663</v>
      </c>
      <c r="K1419" s="18">
        <f t="shared" si="106"/>
        <v>50</v>
      </c>
      <c r="L1419" s="18">
        <f t="shared" si="107"/>
        <v>1576219.6445939327</v>
      </c>
    </row>
    <row r="1420" spans="9:12" ht="12.75">
      <c r="I1420" s="18">
        <v>696.5</v>
      </c>
      <c r="J1420" s="18">
        <f t="shared" si="105"/>
        <v>79538269.73849066</v>
      </c>
      <c r="K1420" s="18">
        <f t="shared" si="106"/>
        <v>50</v>
      </c>
      <c r="L1420" s="18">
        <f t="shared" si="107"/>
        <v>1590765.3947698132</v>
      </c>
    </row>
    <row r="1421" spans="9:12" ht="12.75">
      <c r="I1421" s="18">
        <v>697</v>
      </c>
      <c r="J1421" s="18">
        <f t="shared" si="105"/>
        <v>80272268.84819768</v>
      </c>
      <c r="K1421" s="18">
        <f t="shared" si="106"/>
        <v>50</v>
      </c>
      <c r="L1421" s="18">
        <f t="shared" si="107"/>
        <v>1605445.3769639537</v>
      </c>
    </row>
    <row r="1422" spans="9:12" ht="12.75">
      <c r="I1422" s="18">
        <v>697.5</v>
      </c>
      <c r="J1422" s="18">
        <f t="shared" si="105"/>
        <v>81013041.49524048</v>
      </c>
      <c r="K1422" s="18">
        <f t="shared" si="106"/>
        <v>50</v>
      </c>
      <c r="L1422" s="18">
        <f t="shared" si="107"/>
        <v>1620260.8299048096</v>
      </c>
    </row>
    <row r="1423" spans="9:12" ht="12.75">
      <c r="I1423" s="18">
        <v>698</v>
      </c>
      <c r="J1423" s="18">
        <f t="shared" si="105"/>
        <v>81760650.18760787</v>
      </c>
      <c r="K1423" s="18">
        <f t="shared" si="106"/>
        <v>50</v>
      </c>
      <c r="L1423" s="18">
        <f t="shared" si="107"/>
        <v>1635213.0037521573</v>
      </c>
    </row>
    <row r="1424" spans="9:12" ht="12.75">
      <c r="I1424" s="18">
        <v>698.5</v>
      </c>
      <c r="J1424" s="18">
        <f t="shared" si="105"/>
        <v>82515158.01012889</v>
      </c>
      <c r="K1424" s="18">
        <f t="shared" si="106"/>
        <v>50</v>
      </c>
      <c r="L1424" s="18">
        <f t="shared" si="107"/>
        <v>1650303.1602025777</v>
      </c>
    </row>
    <row r="1425" spans="9:12" ht="12.75">
      <c r="I1425" s="18">
        <v>699</v>
      </c>
      <c r="J1425" s="18">
        <f t="shared" si="105"/>
        <v>83276628.62979555</v>
      </c>
      <c r="K1425" s="18">
        <f t="shared" si="106"/>
        <v>50</v>
      </c>
      <c r="L1425" s="18">
        <f t="shared" si="107"/>
        <v>1665532.572595911</v>
      </c>
    </row>
    <row r="1426" spans="9:12" ht="12.75">
      <c r="I1426" s="18">
        <v>699.5</v>
      </c>
      <c r="J1426" s="18">
        <f t="shared" si="105"/>
        <v>84045126.30113614</v>
      </c>
      <c r="K1426" s="18">
        <f t="shared" si="106"/>
        <v>50</v>
      </c>
      <c r="L1426" s="18">
        <f t="shared" si="107"/>
        <v>1680902.5260227227</v>
      </c>
    </row>
    <row r="1427" spans="9:12" ht="12.75">
      <c r="I1427" s="18">
        <v>700</v>
      </c>
      <c r="J1427" s="18">
        <f t="shared" si="105"/>
        <v>84820715.87163658</v>
      </c>
      <c r="K1427" s="18">
        <f t="shared" si="106"/>
        <v>50</v>
      </c>
      <c r="L1427" s="18">
        <f t="shared" si="107"/>
        <v>1696414.3174327316</v>
      </c>
    </row>
    <row r="1428" spans="9:12" ht="12.75">
      <c r="I1428" s="18">
        <v>700.5</v>
      </c>
      <c r="J1428" s="18">
        <f t="shared" si="105"/>
        <v>85603462.7872122</v>
      </c>
      <c r="K1428" s="18">
        <f t="shared" si="106"/>
        <v>50</v>
      </c>
      <c r="L1428" s="18">
        <f t="shared" si="107"/>
        <v>1712069.255744244</v>
      </c>
    </row>
    <row r="1429" spans="9:12" ht="12.75">
      <c r="I1429" s="18">
        <v>701</v>
      </c>
      <c r="J1429" s="18">
        <f t="shared" si="105"/>
        <v>86393433.09773096</v>
      </c>
      <c r="K1429" s="18">
        <f t="shared" si="106"/>
        <v>50</v>
      </c>
      <c r="L1429" s="18">
        <f t="shared" si="107"/>
        <v>1727868.6619546192</v>
      </c>
    </row>
    <row r="1430" spans="9:12" ht="12.75">
      <c r="I1430" s="18">
        <v>701.5</v>
      </c>
      <c r="J1430" s="18">
        <f t="shared" si="105"/>
        <v>87190693.4625859</v>
      </c>
      <c r="K1430" s="18">
        <f t="shared" si="106"/>
        <v>50</v>
      </c>
      <c r="L1430" s="18">
        <f t="shared" si="107"/>
        <v>1743813.8692517178</v>
      </c>
    </row>
    <row r="1431" spans="9:12" ht="12.75">
      <c r="I1431" s="18">
        <v>702</v>
      </c>
      <c r="J1431" s="18">
        <f t="shared" si="105"/>
        <v>87995311.15632087</v>
      </c>
      <c r="K1431" s="18">
        <f t="shared" si="106"/>
        <v>50</v>
      </c>
      <c r="L1431" s="18">
        <f t="shared" si="107"/>
        <v>1759906.2231264175</v>
      </c>
    </row>
    <row r="1432" spans="9:12" ht="12.75">
      <c r="I1432" s="18">
        <v>702.5</v>
      </c>
      <c r="J1432" s="18">
        <f t="shared" si="105"/>
        <v>88807354.07430702</v>
      </c>
      <c r="K1432" s="18">
        <f t="shared" si="106"/>
        <v>50</v>
      </c>
      <c r="L1432" s="18">
        <f t="shared" si="107"/>
        <v>1776147.0814861404</v>
      </c>
    </row>
    <row r="1433" spans="9:12" ht="12.75">
      <c r="I1433" s="18">
        <v>703</v>
      </c>
      <c r="J1433" s="18">
        <f t="shared" si="105"/>
        <v>89626890.7384715</v>
      </c>
      <c r="K1433" s="18">
        <f t="shared" si="106"/>
        <v>50</v>
      </c>
      <c r="L1433" s="18">
        <f t="shared" si="107"/>
        <v>1792537.8147694299</v>
      </c>
    </row>
    <row r="1434" spans="9:12" ht="12.75">
      <c r="I1434" s="18">
        <v>703.5</v>
      </c>
      <c r="J1434" s="18">
        <f t="shared" si="105"/>
        <v>90453990.30308019</v>
      </c>
      <c r="K1434" s="18">
        <f t="shared" si="106"/>
        <v>50</v>
      </c>
      <c r="L1434" s="18">
        <f t="shared" si="107"/>
        <v>1809079.8060616038</v>
      </c>
    </row>
    <row r="1435" spans="9:12" ht="12.75">
      <c r="I1435" s="18">
        <v>704</v>
      </c>
      <c r="J1435" s="18">
        <f aca="true" t="shared" si="108" ref="J1435:J1498">$I$18*POWER(COSH(I1435/($I$7*100/(2*PI()*$I$4)))+$I$11*SINH(I1435/($I$7*100/(2*PI()*$I$4))),2)</f>
        <v>91288722.56057285</v>
      </c>
      <c r="K1435" s="18">
        <f t="shared" si="106"/>
        <v>50</v>
      </c>
      <c r="L1435" s="18">
        <f t="shared" si="107"/>
        <v>1825774.451211457</v>
      </c>
    </row>
    <row r="1436" spans="9:12" ht="12.75">
      <c r="I1436" s="18">
        <v>704.5</v>
      </c>
      <c r="J1436" s="18">
        <f t="shared" si="108"/>
        <v>92131157.94745183</v>
      </c>
      <c r="K1436" s="18">
        <f aca="true" t="shared" si="109" ref="K1436:K1499">$I$6</f>
        <v>50</v>
      </c>
      <c r="L1436" s="18">
        <f aca="true" t="shared" si="110" ref="L1436:L1499">J1436/K1436</f>
        <v>1842623.1589490366</v>
      </c>
    </row>
    <row r="1437" spans="9:12" ht="12.75">
      <c r="I1437" s="18">
        <v>705</v>
      </c>
      <c r="J1437" s="18">
        <f t="shared" si="108"/>
        <v>92981367.55022664</v>
      </c>
      <c r="K1437" s="18">
        <f t="shared" si="109"/>
        <v>50</v>
      </c>
      <c r="L1437" s="18">
        <f t="shared" si="110"/>
        <v>1859627.3510045328</v>
      </c>
    </row>
    <row r="1438" spans="9:12" ht="12.75">
      <c r="I1438" s="18">
        <v>705.5</v>
      </c>
      <c r="J1438" s="18">
        <f t="shared" si="108"/>
        <v>93839423.11141135</v>
      </c>
      <c r="K1438" s="18">
        <f t="shared" si="109"/>
        <v>50</v>
      </c>
      <c r="L1438" s="18">
        <f t="shared" si="110"/>
        <v>1876788.462228227</v>
      </c>
    </row>
    <row r="1439" spans="9:12" ht="12.75">
      <c r="I1439" s="18">
        <v>706</v>
      </c>
      <c r="J1439" s="18">
        <f t="shared" si="108"/>
        <v>94705397.03557922</v>
      </c>
      <c r="K1439" s="18">
        <f t="shared" si="109"/>
        <v>50</v>
      </c>
      <c r="L1439" s="18">
        <f t="shared" si="110"/>
        <v>1894107.9407115844</v>
      </c>
    </row>
    <row r="1440" spans="9:12" ht="12.75">
      <c r="I1440" s="18">
        <v>706.5</v>
      </c>
      <c r="J1440" s="18">
        <f t="shared" si="108"/>
        <v>95579362.39547199</v>
      </c>
      <c r="K1440" s="18">
        <f t="shared" si="109"/>
        <v>50</v>
      </c>
      <c r="L1440" s="18">
        <f t="shared" si="110"/>
        <v>1911587.2479094397</v>
      </c>
    </row>
    <row r="1441" spans="9:12" ht="12.75">
      <c r="I1441" s="18">
        <v>707</v>
      </c>
      <c r="J1441" s="18">
        <f t="shared" si="108"/>
        <v>96461392.93816559</v>
      </c>
      <c r="K1441" s="18">
        <f t="shared" si="109"/>
        <v>50</v>
      </c>
      <c r="L1441" s="18">
        <f t="shared" si="110"/>
        <v>1929227.8587633118</v>
      </c>
    </row>
    <row r="1442" spans="9:12" ht="12.75">
      <c r="I1442" s="18">
        <v>707.5</v>
      </c>
      <c r="J1442" s="18">
        <f t="shared" si="108"/>
        <v>97351563.09129377</v>
      </c>
      <c r="K1442" s="18">
        <f t="shared" si="109"/>
        <v>50</v>
      </c>
      <c r="L1442" s="18">
        <f t="shared" si="110"/>
        <v>1947031.2618258754</v>
      </c>
    </row>
    <row r="1443" spans="9:12" ht="12.75">
      <c r="I1443" s="18">
        <v>708</v>
      </c>
      <c r="J1443" s="18">
        <f t="shared" si="108"/>
        <v>98249947.96932817</v>
      </c>
      <c r="K1443" s="18">
        <f t="shared" si="109"/>
        <v>50</v>
      </c>
      <c r="L1443" s="18">
        <f t="shared" si="110"/>
        <v>1964998.9593865634</v>
      </c>
    </row>
    <row r="1444" spans="9:12" ht="12.75">
      <c r="I1444" s="18">
        <v>708.5</v>
      </c>
      <c r="J1444" s="18">
        <f t="shared" si="108"/>
        <v>99156623.379916</v>
      </c>
      <c r="K1444" s="18">
        <f t="shared" si="109"/>
        <v>50</v>
      </c>
      <c r="L1444" s="18">
        <f t="shared" si="110"/>
        <v>1983132.46759832</v>
      </c>
    </row>
    <row r="1445" spans="9:12" ht="12.75">
      <c r="I1445" s="18">
        <v>709</v>
      </c>
      <c r="J1445" s="18">
        <f t="shared" si="108"/>
        <v>100071665.83027829</v>
      </c>
      <c r="K1445" s="18">
        <f t="shared" si="109"/>
        <v>50</v>
      </c>
      <c r="L1445" s="18">
        <f t="shared" si="110"/>
        <v>2001433.3166055658</v>
      </c>
    </row>
    <row r="1446" spans="9:12" ht="12.75">
      <c r="I1446" s="18">
        <v>709.5</v>
      </c>
      <c r="J1446" s="18">
        <f t="shared" si="108"/>
        <v>100995152.53366406</v>
      </c>
      <c r="K1446" s="18">
        <f t="shared" si="109"/>
        <v>50</v>
      </c>
      <c r="L1446" s="18">
        <f t="shared" si="110"/>
        <v>2019903.0506732813</v>
      </c>
    </row>
    <row r="1447" spans="9:12" ht="12.75">
      <c r="I1447" s="18">
        <v>710</v>
      </c>
      <c r="J1447" s="18">
        <f t="shared" si="108"/>
        <v>101927161.41586697</v>
      </c>
      <c r="K1447" s="18">
        <f t="shared" si="109"/>
        <v>50</v>
      </c>
      <c r="L1447" s="18">
        <f t="shared" si="110"/>
        <v>2038543.2283173394</v>
      </c>
    </row>
    <row r="1448" spans="9:12" ht="12.75">
      <c r="I1448" s="18">
        <v>710.5</v>
      </c>
      <c r="J1448" s="18">
        <f t="shared" si="108"/>
        <v>102867771.12180074</v>
      </c>
      <c r="K1448" s="18">
        <f t="shared" si="109"/>
        <v>50</v>
      </c>
      <c r="L1448" s="18">
        <f t="shared" si="110"/>
        <v>2057355.4224360147</v>
      </c>
    </row>
    <row r="1449" spans="9:12" ht="12.75">
      <c r="I1449" s="18">
        <v>711</v>
      </c>
      <c r="J1449" s="18">
        <f t="shared" si="108"/>
        <v>103817061.02213418</v>
      </c>
      <c r="K1449" s="18">
        <f t="shared" si="109"/>
        <v>50</v>
      </c>
      <c r="L1449" s="18">
        <f t="shared" si="110"/>
        <v>2076341.2204426837</v>
      </c>
    </row>
    <row r="1450" spans="9:12" ht="12.75">
      <c r="I1450" s="18">
        <v>711.5</v>
      </c>
      <c r="J1450" s="18">
        <f t="shared" si="108"/>
        <v>104775111.21999054</v>
      </c>
      <c r="K1450" s="18">
        <f t="shared" si="109"/>
        <v>50</v>
      </c>
      <c r="L1450" s="18">
        <f t="shared" si="110"/>
        <v>2095502.2243998107</v>
      </c>
    </row>
    <row r="1451" spans="9:12" ht="12.75">
      <c r="I1451" s="18">
        <v>712</v>
      </c>
      <c r="J1451" s="18">
        <f t="shared" si="108"/>
        <v>105742002.55770546</v>
      </c>
      <c r="K1451" s="18">
        <f t="shared" si="109"/>
        <v>50</v>
      </c>
      <c r="L1451" s="18">
        <f t="shared" si="110"/>
        <v>2114840.051154109</v>
      </c>
    </row>
    <row r="1452" spans="9:12" ht="12.75">
      <c r="I1452" s="18">
        <v>712.5</v>
      </c>
      <c r="J1452" s="18">
        <f t="shared" si="108"/>
        <v>106717816.62364848</v>
      </c>
      <c r="K1452" s="18">
        <f t="shared" si="109"/>
        <v>50</v>
      </c>
      <c r="L1452" s="18">
        <f t="shared" si="110"/>
        <v>2134356.33247297</v>
      </c>
    </row>
    <row r="1453" spans="9:12" ht="12.75">
      <c r="I1453" s="18">
        <v>713</v>
      </c>
      <c r="J1453" s="18">
        <f t="shared" si="108"/>
        <v>107702635.7591091</v>
      </c>
      <c r="K1453" s="18">
        <f t="shared" si="109"/>
        <v>50</v>
      </c>
      <c r="L1453" s="18">
        <f t="shared" si="110"/>
        <v>2154052.715182182</v>
      </c>
    </row>
    <row r="1454" spans="9:12" ht="12.75">
      <c r="I1454" s="18">
        <v>713.5</v>
      </c>
      <c r="J1454" s="18">
        <f t="shared" si="108"/>
        <v>108696543.06524293</v>
      </c>
      <c r="K1454" s="18">
        <f t="shared" si="109"/>
        <v>50</v>
      </c>
      <c r="L1454" s="18">
        <f t="shared" si="110"/>
        <v>2173930.8613048587</v>
      </c>
    </row>
    <row r="1455" spans="9:12" ht="12.75">
      <c r="I1455" s="18">
        <v>714</v>
      </c>
      <c r="J1455" s="18">
        <f t="shared" si="108"/>
        <v>109699622.41008566</v>
      </c>
      <c r="K1455" s="18">
        <f t="shared" si="109"/>
        <v>50</v>
      </c>
      <c r="L1455" s="18">
        <f t="shared" si="110"/>
        <v>2193992.448201713</v>
      </c>
    </row>
    <row r="1456" spans="9:12" ht="12.75">
      <c r="I1456" s="18">
        <v>714.5</v>
      </c>
      <c r="J1456" s="18">
        <f t="shared" si="108"/>
        <v>110711958.43562934</v>
      </c>
      <c r="K1456" s="18">
        <f t="shared" si="109"/>
        <v>50</v>
      </c>
      <c r="L1456" s="18">
        <f t="shared" si="110"/>
        <v>2214239.1687125866</v>
      </c>
    </row>
    <row r="1457" spans="9:12" ht="12.75">
      <c r="I1457" s="18">
        <v>715</v>
      </c>
      <c r="J1457" s="18">
        <f t="shared" si="108"/>
        <v>111733636.56496397</v>
      </c>
      <c r="K1457" s="18">
        <f t="shared" si="109"/>
        <v>50</v>
      </c>
      <c r="L1457" s="18">
        <f t="shared" si="110"/>
        <v>2234672.7312992793</v>
      </c>
    </row>
    <row r="1458" spans="9:12" ht="12.75">
      <c r="I1458" s="18">
        <v>715.5</v>
      </c>
      <c r="J1458" s="18">
        <f t="shared" si="108"/>
        <v>112764743.00948702</v>
      </c>
      <c r="K1458" s="18">
        <f t="shared" si="109"/>
        <v>50</v>
      </c>
      <c r="L1458" s="18">
        <f t="shared" si="110"/>
        <v>2255294.8601897405</v>
      </c>
    </row>
    <row r="1459" spans="9:12" ht="12.75">
      <c r="I1459" s="18">
        <v>716</v>
      </c>
      <c r="J1459" s="18">
        <f t="shared" si="108"/>
        <v>113805364.7761774</v>
      </c>
      <c r="K1459" s="18">
        <f t="shared" si="109"/>
        <v>50</v>
      </c>
      <c r="L1459" s="18">
        <f t="shared" si="110"/>
        <v>2276107.295523548</v>
      </c>
    </row>
    <row r="1460" spans="9:12" ht="12.75">
      <c r="I1460" s="18">
        <v>716.5</v>
      </c>
      <c r="J1460" s="18">
        <f t="shared" si="108"/>
        <v>114855589.67493688</v>
      </c>
      <c r="K1460" s="18">
        <f t="shared" si="109"/>
        <v>50</v>
      </c>
      <c r="L1460" s="18">
        <f t="shared" si="110"/>
        <v>2297111.7934987377</v>
      </c>
    </row>
    <row r="1461" spans="9:12" ht="12.75">
      <c r="I1461" s="18">
        <v>717</v>
      </c>
      <c r="J1461" s="18">
        <f t="shared" si="108"/>
        <v>115915506.32600087</v>
      </c>
      <c r="K1461" s="18">
        <f t="shared" si="109"/>
        <v>50</v>
      </c>
      <c r="L1461" s="18">
        <f t="shared" si="110"/>
        <v>2318310.126520017</v>
      </c>
    </row>
    <row r="1462" spans="9:12" ht="12.75">
      <c r="I1462" s="18">
        <v>717.5</v>
      </c>
      <c r="J1462" s="18">
        <f t="shared" si="108"/>
        <v>116985204.1674148</v>
      </c>
      <c r="K1462" s="18">
        <f t="shared" si="109"/>
        <v>50</v>
      </c>
      <c r="L1462" s="18">
        <f t="shared" si="110"/>
        <v>2339704.083348296</v>
      </c>
    </row>
    <row r="1463" spans="9:12" ht="12.75">
      <c r="I1463" s="18">
        <v>718</v>
      </c>
      <c r="J1463" s="18">
        <f t="shared" si="108"/>
        <v>118064773.46258277</v>
      </c>
      <c r="K1463" s="18">
        <f t="shared" si="109"/>
        <v>50</v>
      </c>
      <c r="L1463" s="18">
        <f t="shared" si="110"/>
        <v>2361295.4692516555</v>
      </c>
    </row>
    <row r="1464" spans="9:12" ht="12.75">
      <c r="I1464" s="18">
        <v>718.5</v>
      </c>
      <c r="J1464" s="18">
        <f t="shared" si="108"/>
        <v>119154305.30788326</v>
      </c>
      <c r="K1464" s="18">
        <f t="shared" si="109"/>
        <v>50</v>
      </c>
      <c r="L1464" s="18">
        <f t="shared" si="110"/>
        <v>2383086.106157665</v>
      </c>
    </row>
    <row r="1465" spans="9:12" ht="12.75">
      <c r="I1465" s="18">
        <v>719</v>
      </c>
      <c r="J1465" s="18">
        <f t="shared" si="108"/>
        <v>120253891.64035556</v>
      </c>
      <c r="K1465" s="18">
        <f t="shared" si="109"/>
        <v>50</v>
      </c>
      <c r="L1465" s="18">
        <f t="shared" si="110"/>
        <v>2405077.832807111</v>
      </c>
    </row>
    <row r="1466" spans="9:12" ht="12.75">
      <c r="I1466" s="18">
        <v>719.5</v>
      </c>
      <c r="J1466" s="18">
        <f t="shared" si="108"/>
        <v>121363625.24545881</v>
      </c>
      <c r="K1466" s="18">
        <f t="shared" si="109"/>
        <v>50</v>
      </c>
      <c r="L1466" s="18">
        <f t="shared" si="110"/>
        <v>2427272.5049091764</v>
      </c>
    </row>
    <row r="1467" spans="9:12" ht="12.75">
      <c r="I1467" s="18">
        <v>720</v>
      </c>
      <c r="J1467" s="18">
        <f t="shared" si="108"/>
        <v>122483599.76490073</v>
      </c>
      <c r="K1467" s="18">
        <f t="shared" si="109"/>
        <v>50</v>
      </c>
      <c r="L1467" s="18">
        <f t="shared" si="110"/>
        <v>2449671.9952980145</v>
      </c>
    </row>
    <row r="1468" spans="9:12" ht="12.75">
      <c r="I1468" s="18">
        <v>720.5</v>
      </c>
      <c r="J1468" s="18">
        <f t="shared" si="108"/>
        <v>123613909.70453905</v>
      </c>
      <c r="K1468" s="18">
        <f t="shared" si="109"/>
        <v>50</v>
      </c>
      <c r="L1468" s="18">
        <f t="shared" si="110"/>
        <v>2472278.194090781</v>
      </c>
    </row>
    <row r="1469" spans="9:12" ht="12.75">
      <c r="I1469" s="18">
        <v>721</v>
      </c>
      <c r="J1469" s="18">
        <f t="shared" si="108"/>
        <v>124754650.4423571</v>
      </c>
      <c r="K1469" s="18">
        <f t="shared" si="109"/>
        <v>50</v>
      </c>
      <c r="L1469" s="18">
        <f t="shared" si="110"/>
        <v>2495093.0088471416</v>
      </c>
    </row>
    <row r="1470" spans="9:12" ht="12.75">
      <c r="I1470" s="18">
        <v>721.5</v>
      </c>
      <c r="J1470" s="18">
        <f t="shared" si="108"/>
        <v>125905918.23651053</v>
      </c>
      <c r="K1470" s="18">
        <f t="shared" si="109"/>
        <v>50</v>
      </c>
      <c r="L1470" s="18">
        <f t="shared" si="110"/>
        <v>2518118.3647302105</v>
      </c>
    </row>
    <row r="1471" spans="9:12" ht="12.75">
      <c r="I1471" s="18">
        <v>722</v>
      </c>
      <c r="J1471" s="18">
        <f t="shared" si="108"/>
        <v>127067810.23345144</v>
      </c>
      <c r="K1471" s="18">
        <f t="shared" si="109"/>
        <v>50</v>
      </c>
      <c r="L1471" s="18">
        <f t="shared" si="110"/>
        <v>2541356.204669029</v>
      </c>
    </row>
    <row r="1472" spans="9:12" ht="12.75">
      <c r="I1472" s="18">
        <v>722.5</v>
      </c>
      <c r="J1472" s="18">
        <f t="shared" si="108"/>
        <v>128240424.47612488</v>
      </c>
      <c r="K1472" s="18">
        <f t="shared" si="109"/>
        <v>50</v>
      </c>
      <c r="L1472" s="18">
        <f t="shared" si="110"/>
        <v>2564808.4895224976</v>
      </c>
    </row>
    <row r="1473" spans="9:12" ht="12.75">
      <c r="I1473" s="18">
        <v>723</v>
      </c>
      <c r="J1473" s="18">
        <f t="shared" si="108"/>
        <v>129423859.9122414</v>
      </c>
      <c r="K1473" s="18">
        <f t="shared" si="109"/>
        <v>50</v>
      </c>
      <c r="L1473" s="18">
        <f t="shared" si="110"/>
        <v>2588477.198244828</v>
      </c>
    </row>
    <row r="1474" spans="9:12" ht="12.75">
      <c r="I1474" s="18">
        <v>723.5</v>
      </c>
      <c r="J1474" s="18">
        <f t="shared" si="108"/>
        <v>130618216.40262783</v>
      </c>
      <c r="K1474" s="18">
        <f t="shared" si="109"/>
        <v>50</v>
      </c>
      <c r="L1474" s="18">
        <f t="shared" si="110"/>
        <v>2612364.3280525566</v>
      </c>
    </row>
    <row r="1475" spans="9:12" ht="12.75">
      <c r="I1475" s="18">
        <v>724</v>
      </c>
      <c r="J1475" s="18">
        <f t="shared" si="108"/>
        <v>131823594.72965303</v>
      </c>
      <c r="K1475" s="18">
        <f t="shared" si="109"/>
        <v>50</v>
      </c>
      <c r="L1475" s="18">
        <f t="shared" si="110"/>
        <v>2636471.8945930605</v>
      </c>
    </row>
    <row r="1476" spans="9:12" ht="12.75">
      <c r="I1476" s="18">
        <v>724.5</v>
      </c>
      <c r="J1476" s="18">
        <f t="shared" si="108"/>
        <v>133040096.60573146</v>
      </c>
      <c r="K1476" s="18">
        <f t="shared" si="109"/>
        <v>50</v>
      </c>
      <c r="L1476" s="18">
        <f t="shared" si="110"/>
        <v>2660801.932114629</v>
      </c>
    </row>
    <row r="1477" spans="9:12" ht="12.75">
      <c r="I1477" s="18">
        <v>725</v>
      </c>
      <c r="J1477" s="18">
        <f t="shared" si="108"/>
        <v>134267824.6819074</v>
      </c>
      <c r="K1477" s="18">
        <f t="shared" si="109"/>
        <v>50</v>
      </c>
      <c r="L1477" s="18">
        <f t="shared" si="110"/>
        <v>2685356.4936381476</v>
      </c>
    </row>
    <row r="1478" spans="9:12" ht="12.75">
      <c r="I1478" s="18">
        <v>725.5</v>
      </c>
      <c r="J1478" s="18">
        <f t="shared" si="108"/>
        <v>135506882.55651522</v>
      </c>
      <c r="K1478" s="18">
        <f t="shared" si="109"/>
        <v>50</v>
      </c>
      <c r="L1478" s="18">
        <f t="shared" si="110"/>
        <v>2710137.651130304</v>
      </c>
    </row>
    <row r="1479" spans="9:12" ht="12.75">
      <c r="I1479" s="18">
        <v>726</v>
      </c>
      <c r="J1479" s="18">
        <f t="shared" si="108"/>
        <v>136757374.7839226</v>
      </c>
      <c r="K1479" s="18">
        <f t="shared" si="109"/>
        <v>50</v>
      </c>
      <c r="L1479" s="18">
        <f t="shared" si="110"/>
        <v>2735147.4956784523</v>
      </c>
    </row>
    <row r="1480" spans="9:12" ht="12.75">
      <c r="I1480" s="18">
        <v>726.5</v>
      </c>
      <c r="J1480" s="18">
        <f t="shared" si="108"/>
        <v>138019406.88335276</v>
      </c>
      <c r="K1480" s="18">
        <f t="shared" si="109"/>
        <v>50</v>
      </c>
      <c r="L1480" s="18">
        <f t="shared" si="110"/>
        <v>2760388.1376670552</v>
      </c>
    </row>
    <row r="1481" spans="9:12" ht="12.75">
      <c r="I1481" s="18">
        <v>727</v>
      </c>
      <c r="J1481" s="18">
        <f t="shared" si="108"/>
        <v>139293085.34778717</v>
      </c>
      <c r="K1481" s="18">
        <f t="shared" si="109"/>
        <v>50</v>
      </c>
      <c r="L1481" s="18">
        <f t="shared" si="110"/>
        <v>2785861.7069557435</v>
      </c>
    </row>
    <row r="1482" spans="9:12" ht="12.75">
      <c r="I1482" s="18">
        <v>727.5</v>
      </c>
      <c r="J1482" s="18">
        <f t="shared" si="108"/>
        <v>140578517.65295333</v>
      </c>
      <c r="K1482" s="18">
        <f t="shared" si="109"/>
        <v>50</v>
      </c>
      <c r="L1482" s="18">
        <f t="shared" si="110"/>
        <v>2811570.3530590665</v>
      </c>
    </row>
    <row r="1483" spans="9:12" ht="12.75">
      <c r="I1483" s="18">
        <v>728</v>
      </c>
      <c r="J1483" s="18">
        <f t="shared" si="108"/>
        <v>141875812.26639324</v>
      </c>
      <c r="K1483" s="18">
        <f t="shared" si="109"/>
        <v>50</v>
      </c>
      <c r="L1483" s="18">
        <f t="shared" si="110"/>
        <v>2837516.245327865</v>
      </c>
    </row>
    <row r="1484" spans="9:12" ht="12.75">
      <c r="I1484" s="18">
        <v>728.5</v>
      </c>
      <c r="J1484" s="18">
        <f t="shared" si="108"/>
        <v>143185078.6566152</v>
      </c>
      <c r="K1484" s="18">
        <f t="shared" si="109"/>
        <v>50</v>
      </c>
      <c r="L1484" s="18">
        <f t="shared" si="110"/>
        <v>2863701.573132304</v>
      </c>
    </row>
    <row r="1485" spans="9:12" ht="12.75">
      <c r="I1485" s="18">
        <v>729</v>
      </c>
      <c r="J1485" s="18">
        <f t="shared" si="108"/>
        <v>144506427.3023328</v>
      </c>
      <c r="K1485" s="18">
        <f t="shared" si="109"/>
        <v>50</v>
      </c>
      <c r="L1485" s="18">
        <f t="shared" si="110"/>
        <v>2890128.5460466556</v>
      </c>
    </row>
    <row r="1486" spans="9:12" ht="12.75">
      <c r="I1486" s="18">
        <v>729.5</v>
      </c>
      <c r="J1486" s="18">
        <f t="shared" si="108"/>
        <v>145839969.70178512</v>
      </c>
      <c r="K1486" s="18">
        <f t="shared" si="109"/>
        <v>50</v>
      </c>
      <c r="L1486" s="18">
        <f t="shared" si="110"/>
        <v>2916799.3940357026</v>
      </c>
    </row>
    <row r="1487" spans="9:12" ht="12.75">
      <c r="I1487" s="18">
        <v>730</v>
      </c>
      <c r="J1487" s="18">
        <f t="shared" si="108"/>
        <v>147185818.38214746</v>
      </c>
      <c r="K1487" s="18">
        <f t="shared" si="109"/>
        <v>50</v>
      </c>
      <c r="L1487" s="18">
        <f t="shared" si="110"/>
        <v>2943716.3676429493</v>
      </c>
    </row>
    <row r="1488" spans="9:12" ht="12.75">
      <c r="I1488" s="18">
        <v>730.5</v>
      </c>
      <c r="J1488" s="18">
        <f t="shared" si="108"/>
        <v>148544086.90902528</v>
      </c>
      <c r="K1488" s="18">
        <f t="shared" si="109"/>
        <v>50</v>
      </c>
      <c r="L1488" s="18">
        <f t="shared" si="110"/>
        <v>2970881.7381805056</v>
      </c>
    </row>
    <row r="1489" spans="9:12" ht="12.75">
      <c r="I1489" s="18">
        <v>731</v>
      </c>
      <c r="J1489" s="18">
        <f t="shared" si="108"/>
        <v>149914889.89603686</v>
      </c>
      <c r="K1489" s="18">
        <f t="shared" si="109"/>
        <v>50</v>
      </c>
      <c r="L1489" s="18">
        <f t="shared" si="110"/>
        <v>2998297.7979207374</v>
      </c>
    </row>
    <row r="1490" spans="9:12" ht="12.75">
      <c r="I1490" s="18">
        <v>731.5</v>
      </c>
      <c r="J1490" s="18">
        <f t="shared" si="108"/>
        <v>151298343.01448575</v>
      </c>
      <c r="K1490" s="18">
        <f t="shared" si="109"/>
        <v>50</v>
      </c>
      <c r="L1490" s="18">
        <f t="shared" si="110"/>
        <v>3025966.8602897148</v>
      </c>
    </row>
    <row r="1491" spans="9:12" ht="12.75">
      <c r="I1491" s="18">
        <v>732</v>
      </c>
      <c r="J1491" s="18">
        <f t="shared" si="108"/>
        <v>152694563.00312102</v>
      </c>
      <c r="K1491" s="18">
        <f t="shared" si="109"/>
        <v>50</v>
      </c>
      <c r="L1491" s="18">
        <f t="shared" si="110"/>
        <v>3053891.2600624203</v>
      </c>
    </row>
    <row r="1492" spans="9:12" ht="12.75">
      <c r="I1492" s="18">
        <v>732.5</v>
      </c>
      <c r="J1492" s="18">
        <f t="shared" si="108"/>
        <v>154103667.67798665</v>
      </c>
      <c r="K1492" s="18">
        <f t="shared" si="109"/>
        <v>50</v>
      </c>
      <c r="L1492" s="18">
        <f t="shared" si="110"/>
        <v>3082073.353559733</v>
      </c>
    </row>
    <row r="1493" spans="9:12" ht="12.75">
      <c r="I1493" s="18">
        <v>733</v>
      </c>
      <c r="J1493" s="18">
        <f t="shared" si="108"/>
        <v>155525775.94236532</v>
      </c>
      <c r="K1493" s="18">
        <f t="shared" si="109"/>
        <v>50</v>
      </c>
      <c r="L1493" s="18">
        <f t="shared" si="110"/>
        <v>3110515.5188473063</v>
      </c>
    </row>
    <row r="1494" spans="9:12" ht="12.75">
      <c r="I1494" s="18">
        <v>733.5</v>
      </c>
      <c r="J1494" s="18">
        <f t="shared" si="108"/>
        <v>156961007.79680958</v>
      </c>
      <c r="K1494" s="18">
        <f t="shared" si="109"/>
        <v>50</v>
      </c>
      <c r="L1494" s="18">
        <f t="shared" si="110"/>
        <v>3139220.155936192</v>
      </c>
    </row>
    <row r="1495" spans="9:12" ht="12.75">
      <c r="I1495" s="18">
        <v>734</v>
      </c>
      <c r="J1495" s="18">
        <f t="shared" si="108"/>
        <v>158409484.34926945</v>
      </c>
      <c r="K1495" s="18">
        <f t="shared" si="109"/>
        <v>50</v>
      </c>
      <c r="L1495" s="18">
        <f t="shared" si="110"/>
        <v>3168189.686985389</v>
      </c>
    </row>
    <row r="1496" spans="9:12" ht="12.75">
      <c r="I1496" s="18">
        <v>734.5</v>
      </c>
      <c r="J1496" s="18">
        <f t="shared" si="108"/>
        <v>159871327.82531095</v>
      </c>
      <c r="K1496" s="18">
        <f t="shared" si="109"/>
        <v>50</v>
      </c>
      <c r="L1496" s="18">
        <f t="shared" si="110"/>
        <v>3197426.556506219</v>
      </c>
    </row>
    <row r="1497" spans="9:12" ht="12.75">
      <c r="I1497" s="18">
        <v>735</v>
      </c>
      <c r="J1497" s="18">
        <f t="shared" si="108"/>
        <v>161346661.5784292</v>
      </c>
      <c r="K1497" s="18">
        <f t="shared" si="109"/>
        <v>50</v>
      </c>
      <c r="L1497" s="18">
        <f t="shared" si="110"/>
        <v>3226933.2315685838</v>
      </c>
    </row>
    <row r="1498" spans="9:12" ht="12.75">
      <c r="I1498" s="18">
        <v>735.5</v>
      </c>
      <c r="J1498" s="18">
        <f t="shared" si="108"/>
        <v>162835610.10045862</v>
      </c>
      <c r="K1498" s="18">
        <f t="shared" si="109"/>
        <v>50</v>
      </c>
      <c r="L1498" s="18">
        <f t="shared" si="110"/>
        <v>3256712.2020091726</v>
      </c>
    </row>
    <row r="1499" spans="9:12" ht="12.75">
      <c r="I1499" s="18">
        <v>736</v>
      </c>
      <c r="J1499" s="18">
        <f aca="true" t="shared" si="111" ref="J1499:J1562">$I$18*POWER(COSH(I1499/($I$7*100/(2*PI()*$I$4)))+$I$11*SINH(I1499/($I$7*100/(2*PI()*$I$4))),2)</f>
        <v>164338299.03207716</v>
      </c>
      <c r="K1499" s="18">
        <f t="shared" si="109"/>
        <v>50</v>
      </c>
      <c r="L1499" s="18">
        <f t="shared" si="110"/>
        <v>3286765.9806415434</v>
      </c>
    </row>
    <row r="1500" spans="9:12" ht="12.75">
      <c r="I1500" s="18">
        <v>736.5</v>
      </c>
      <c r="J1500" s="18">
        <f t="shared" si="111"/>
        <v>165854855.1734072</v>
      </c>
      <c r="K1500" s="18">
        <f aca="true" t="shared" si="112" ref="K1500:K1563">$I$6</f>
        <v>50</v>
      </c>
      <c r="L1500" s="18">
        <f aca="true" t="shared" si="113" ref="L1500:L1563">J1500/K1500</f>
        <v>3317097.103468144</v>
      </c>
    </row>
    <row r="1501" spans="9:12" ht="12.75">
      <c r="I1501" s="18">
        <v>737</v>
      </c>
      <c r="J1501" s="18">
        <f t="shared" si="111"/>
        <v>167385406.4947172</v>
      </c>
      <c r="K1501" s="18">
        <f t="shared" si="112"/>
        <v>50</v>
      </c>
      <c r="L1501" s="18">
        <f t="shared" si="113"/>
        <v>3347708.129894344</v>
      </c>
    </row>
    <row r="1502" spans="9:12" ht="12.75">
      <c r="I1502" s="18">
        <v>737.5</v>
      </c>
      <c r="J1502" s="18">
        <f t="shared" si="111"/>
        <v>168930082.14721805</v>
      </c>
      <c r="K1502" s="18">
        <f t="shared" si="112"/>
        <v>50</v>
      </c>
      <c r="L1502" s="18">
        <f t="shared" si="113"/>
        <v>3378601.642944361</v>
      </c>
    </row>
    <row r="1503" spans="9:12" ht="12.75">
      <c r="I1503" s="18">
        <v>738</v>
      </c>
      <c r="J1503" s="18">
        <f t="shared" si="111"/>
        <v>170489012.4739626</v>
      </c>
      <c r="K1503" s="18">
        <f t="shared" si="112"/>
        <v>50</v>
      </c>
      <c r="L1503" s="18">
        <f t="shared" si="113"/>
        <v>3409780.249479252</v>
      </c>
    </row>
    <row r="1504" spans="9:12" ht="12.75">
      <c r="I1504" s="18">
        <v>738.5</v>
      </c>
      <c r="J1504" s="18">
        <f t="shared" si="111"/>
        <v>172062329.0208439</v>
      </c>
      <c r="K1504" s="18">
        <f t="shared" si="112"/>
        <v>50</v>
      </c>
      <c r="L1504" s="18">
        <f t="shared" si="113"/>
        <v>3441246.5804168778</v>
      </c>
    </row>
    <row r="1505" spans="9:12" ht="12.75">
      <c r="I1505" s="18">
        <v>739</v>
      </c>
      <c r="J1505" s="18">
        <f t="shared" si="111"/>
        <v>173650164.5476946</v>
      </c>
      <c r="K1505" s="18">
        <f t="shared" si="112"/>
        <v>50</v>
      </c>
      <c r="L1505" s="18">
        <f t="shared" si="113"/>
        <v>3473003.290953892</v>
      </c>
    </row>
    <row r="1506" spans="9:12" ht="12.75">
      <c r="I1506" s="18">
        <v>739.5</v>
      </c>
      <c r="J1506" s="18">
        <f t="shared" si="111"/>
        <v>175252653.03949055</v>
      </c>
      <c r="K1506" s="18">
        <f t="shared" si="112"/>
        <v>50</v>
      </c>
      <c r="L1506" s="18">
        <f t="shared" si="113"/>
        <v>3505053.060789811</v>
      </c>
    </row>
    <row r="1507" spans="9:12" ht="12.75">
      <c r="I1507" s="18">
        <v>740</v>
      </c>
      <c r="J1507" s="18">
        <f t="shared" si="111"/>
        <v>176869929.7176564</v>
      </c>
      <c r="K1507" s="18">
        <f t="shared" si="112"/>
        <v>50</v>
      </c>
      <c r="L1507" s="18">
        <f t="shared" si="113"/>
        <v>3537398.594353128</v>
      </c>
    </row>
    <row r="1508" spans="9:12" ht="12.75">
      <c r="I1508" s="18">
        <v>740.5</v>
      </c>
      <c r="J1508" s="18">
        <f t="shared" si="111"/>
        <v>178502131.05147517</v>
      </c>
      <c r="K1508" s="18">
        <f t="shared" si="112"/>
        <v>50</v>
      </c>
      <c r="L1508" s="18">
        <f t="shared" si="113"/>
        <v>3570042.621029503</v>
      </c>
    </row>
    <row r="1509" spans="9:12" ht="12.75">
      <c r="I1509" s="18">
        <v>741</v>
      </c>
      <c r="J1509" s="18">
        <f t="shared" si="111"/>
        <v>180149394.7696052</v>
      </c>
      <c r="K1509" s="18">
        <f t="shared" si="112"/>
        <v>50</v>
      </c>
      <c r="L1509" s="18">
        <f t="shared" si="113"/>
        <v>3602987.8953921036</v>
      </c>
    </row>
    <row r="1510" spans="9:12" ht="12.75">
      <c r="I1510" s="18">
        <v>741.5</v>
      </c>
      <c r="J1510" s="18">
        <f t="shared" si="111"/>
        <v>181811859.87170017</v>
      </c>
      <c r="K1510" s="18">
        <f t="shared" si="112"/>
        <v>50</v>
      </c>
      <c r="L1510" s="18">
        <f t="shared" si="113"/>
        <v>3636237.1974340035</v>
      </c>
    </row>
    <row r="1511" spans="9:12" ht="12.75">
      <c r="I1511" s="18">
        <v>742</v>
      </c>
      <c r="J1511" s="18">
        <f t="shared" si="111"/>
        <v>183489666.64014024</v>
      </c>
      <c r="K1511" s="18">
        <f t="shared" si="112"/>
        <v>50</v>
      </c>
      <c r="L1511" s="18">
        <f t="shared" si="113"/>
        <v>3669793.3328028047</v>
      </c>
    </row>
    <row r="1512" spans="9:12" ht="12.75">
      <c r="I1512" s="18">
        <v>742.5</v>
      </c>
      <c r="J1512" s="18">
        <f t="shared" si="111"/>
        <v>185182956.6518682</v>
      </c>
      <c r="K1512" s="18">
        <f t="shared" si="112"/>
        <v>50</v>
      </c>
      <c r="L1512" s="18">
        <f t="shared" si="113"/>
        <v>3703659.133037364</v>
      </c>
    </row>
    <row r="1513" spans="9:12" ht="12.75">
      <c r="I1513" s="18">
        <v>743</v>
      </c>
      <c r="J1513" s="18">
        <f t="shared" si="111"/>
        <v>186891872.7903354</v>
      </c>
      <c r="K1513" s="18">
        <f t="shared" si="112"/>
        <v>50</v>
      </c>
      <c r="L1513" s="18">
        <f t="shared" si="113"/>
        <v>3737837.455806708</v>
      </c>
    </row>
    <row r="1514" spans="9:12" ht="12.75">
      <c r="I1514" s="18">
        <v>743.5</v>
      </c>
      <c r="J1514" s="18">
        <f t="shared" si="111"/>
        <v>188616559.2575601</v>
      </c>
      <c r="K1514" s="18">
        <f t="shared" si="112"/>
        <v>50</v>
      </c>
      <c r="L1514" s="18">
        <f t="shared" si="113"/>
        <v>3772331.185151202</v>
      </c>
    </row>
    <row r="1515" spans="9:12" ht="12.75">
      <c r="I1515" s="18">
        <v>744</v>
      </c>
      <c r="J1515" s="18">
        <f t="shared" si="111"/>
        <v>190357161.586295</v>
      </c>
      <c r="K1515" s="18">
        <f t="shared" si="112"/>
        <v>50</v>
      </c>
      <c r="L1515" s="18">
        <f t="shared" si="113"/>
        <v>3807143.2317259</v>
      </c>
    </row>
    <row r="1516" spans="9:12" ht="12.75">
      <c r="I1516" s="18">
        <v>744.5</v>
      </c>
      <c r="J1516" s="18">
        <f t="shared" si="111"/>
        <v>192113826.65230644</v>
      </c>
      <c r="K1516" s="18">
        <f t="shared" si="112"/>
        <v>50</v>
      </c>
      <c r="L1516" s="18">
        <f t="shared" si="113"/>
        <v>3842276.5330461287</v>
      </c>
    </row>
    <row r="1517" spans="9:12" ht="12.75">
      <c r="I1517" s="18">
        <v>745</v>
      </c>
      <c r="J1517" s="18">
        <f t="shared" si="111"/>
        <v>193886702.68676996</v>
      </c>
      <c r="K1517" s="18">
        <f t="shared" si="112"/>
        <v>50</v>
      </c>
      <c r="L1517" s="18">
        <f t="shared" si="113"/>
        <v>3877734.053735399</v>
      </c>
    </row>
    <row r="1518" spans="9:12" ht="12.75">
      <c r="I1518" s="18">
        <v>745.5</v>
      </c>
      <c r="J1518" s="18">
        <f t="shared" si="111"/>
        <v>195675939.2887774</v>
      </c>
      <c r="K1518" s="18">
        <f t="shared" si="112"/>
        <v>50</v>
      </c>
      <c r="L1518" s="18">
        <f t="shared" si="113"/>
        <v>3913518.7857755483</v>
      </c>
    </row>
    <row r="1519" spans="9:12" ht="12.75">
      <c r="I1519" s="18">
        <v>746</v>
      </c>
      <c r="J1519" s="18">
        <f t="shared" si="111"/>
        <v>197481687.43795988</v>
      </c>
      <c r="K1519" s="18">
        <f t="shared" si="112"/>
        <v>50</v>
      </c>
      <c r="L1519" s="18">
        <f t="shared" si="113"/>
        <v>3949633.7487591975</v>
      </c>
    </row>
    <row r="1520" spans="9:12" ht="12.75">
      <c r="I1520" s="18">
        <v>746.5</v>
      </c>
      <c r="J1520" s="18">
        <f t="shared" si="111"/>
        <v>199304099.50722915</v>
      </c>
      <c r="K1520" s="18">
        <f t="shared" si="112"/>
        <v>50</v>
      </c>
      <c r="L1520" s="18">
        <f t="shared" si="113"/>
        <v>3986081.990144583</v>
      </c>
    </row>
    <row r="1521" spans="9:12" ht="12.75">
      <c r="I1521" s="18">
        <v>747</v>
      </c>
      <c r="J1521" s="18">
        <f t="shared" si="111"/>
        <v>201143329.2756333</v>
      </c>
      <c r="K1521" s="18">
        <f t="shared" si="112"/>
        <v>50</v>
      </c>
      <c r="L1521" s="18">
        <f t="shared" si="113"/>
        <v>4022866.585512666</v>
      </c>
    </row>
    <row r="1522" spans="9:12" ht="12.75">
      <c r="I1522" s="18">
        <v>747.5</v>
      </c>
      <c r="J1522" s="18">
        <f t="shared" si="111"/>
        <v>202999531.9413351</v>
      </c>
      <c r="K1522" s="18">
        <f t="shared" si="112"/>
        <v>50</v>
      </c>
      <c r="L1522" s="18">
        <f t="shared" si="113"/>
        <v>4059990.6388267023</v>
      </c>
    </row>
    <row r="1523" spans="9:12" ht="12.75">
      <c r="I1523" s="18">
        <v>748</v>
      </c>
      <c r="J1523" s="18">
        <f t="shared" si="111"/>
        <v>204872864.13470677</v>
      </c>
      <c r="K1523" s="18">
        <f t="shared" si="112"/>
        <v>50</v>
      </c>
      <c r="L1523" s="18">
        <f t="shared" si="113"/>
        <v>4097457.2826941353</v>
      </c>
    </row>
    <row r="1524" spans="9:12" ht="12.75">
      <c r="I1524" s="18">
        <v>748.5</v>
      </c>
      <c r="J1524" s="18">
        <f t="shared" si="111"/>
        <v>206763483.93154597</v>
      </c>
      <c r="K1524" s="18">
        <f t="shared" si="112"/>
        <v>50</v>
      </c>
      <c r="L1524" s="18">
        <f t="shared" si="113"/>
        <v>4135269.6786309197</v>
      </c>
    </row>
    <row r="1525" spans="9:12" ht="12.75">
      <c r="I1525" s="18">
        <v>749</v>
      </c>
      <c r="J1525" s="18">
        <f t="shared" si="111"/>
        <v>208671550.8664164</v>
      </c>
      <c r="K1525" s="18">
        <f t="shared" si="112"/>
        <v>50</v>
      </c>
      <c r="L1525" s="18">
        <f t="shared" si="113"/>
        <v>4173431.017328328</v>
      </c>
    </row>
    <row r="1526" spans="9:12" ht="12.75">
      <c r="I1526" s="18">
        <v>749.5</v>
      </c>
      <c r="J1526" s="18">
        <f t="shared" si="111"/>
        <v>210597225.94610906</v>
      </c>
      <c r="K1526" s="18">
        <f t="shared" si="112"/>
        <v>50</v>
      </c>
      <c r="L1526" s="18">
        <f t="shared" si="113"/>
        <v>4211944.518922181</v>
      </c>
    </row>
    <row r="1527" spans="9:12" ht="12.75">
      <c r="I1527" s="18">
        <v>750</v>
      </c>
      <c r="J1527" s="18">
        <f t="shared" si="111"/>
        <v>212540671.6632265</v>
      </c>
      <c r="K1527" s="18">
        <f t="shared" si="112"/>
        <v>50</v>
      </c>
      <c r="L1527" s="18">
        <f t="shared" si="113"/>
        <v>4250813.433264529</v>
      </c>
    </row>
    <row r="1528" spans="9:12" ht="12.75">
      <c r="I1528" s="18">
        <v>750.5</v>
      </c>
      <c r="J1528" s="18">
        <f t="shared" si="111"/>
        <v>214502052.0098979</v>
      </c>
      <c r="K1528" s="18">
        <f t="shared" si="112"/>
        <v>50</v>
      </c>
      <c r="L1528" s="18">
        <f t="shared" si="113"/>
        <v>4290041.040197957</v>
      </c>
    </row>
    <row r="1529" spans="9:12" ht="12.75">
      <c r="I1529" s="18">
        <v>751</v>
      </c>
      <c r="J1529" s="18">
        <f t="shared" si="111"/>
        <v>216481532.4916133</v>
      </c>
      <c r="K1529" s="18">
        <f t="shared" si="112"/>
        <v>50</v>
      </c>
      <c r="L1529" s="18">
        <f t="shared" si="113"/>
        <v>4329630.649832266</v>
      </c>
    </row>
    <row r="1530" spans="9:12" ht="12.75">
      <c r="I1530" s="18">
        <v>751.5</v>
      </c>
      <c r="J1530" s="18">
        <f t="shared" si="111"/>
        <v>218479280.14119205</v>
      </c>
      <c r="K1530" s="18">
        <f t="shared" si="112"/>
        <v>50</v>
      </c>
      <c r="L1530" s="18">
        <f t="shared" si="113"/>
        <v>4369585.602823841</v>
      </c>
    </row>
    <row r="1531" spans="9:12" ht="12.75">
      <c r="I1531" s="18">
        <v>752</v>
      </c>
      <c r="J1531" s="18">
        <f t="shared" si="111"/>
        <v>220495463.53287652</v>
      </c>
      <c r="K1531" s="18">
        <f t="shared" si="112"/>
        <v>50</v>
      </c>
      <c r="L1531" s="18">
        <f t="shared" si="113"/>
        <v>4409909.27065753</v>
      </c>
    </row>
    <row r="1532" spans="9:12" ht="12.75">
      <c r="I1532" s="18">
        <v>752.5</v>
      </c>
      <c r="J1532" s="18">
        <f t="shared" si="111"/>
        <v>222530252.79655567</v>
      </c>
      <c r="K1532" s="18">
        <f t="shared" si="112"/>
        <v>50</v>
      </c>
      <c r="L1532" s="18">
        <f t="shared" si="113"/>
        <v>4450605.055931114</v>
      </c>
    </row>
    <row r="1533" spans="9:12" ht="12.75">
      <c r="I1533" s="18">
        <v>753</v>
      </c>
      <c r="J1533" s="18">
        <f t="shared" si="111"/>
        <v>224583819.6321227</v>
      </c>
      <c r="K1533" s="18">
        <f t="shared" si="112"/>
        <v>50</v>
      </c>
      <c r="L1533" s="18">
        <f t="shared" si="113"/>
        <v>4491676.392642454</v>
      </c>
    </row>
    <row r="1534" spans="9:12" ht="12.75">
      <c r="I1534" s="18">
        <v>753.5</v>
      </c>
      <c r="J1534" s="18">
        <f t="shared" si="111"/>
        <v>226656337.32396305</v>
      </c>
      <c r="K1534" s="18">
        <f t="shared" si="112"/>
        <v>50</v>
      </c>
      <c r="L1534" s="18">
        <f t="shared" si="113"/>
        <v>4533126.746479261</v>
      </c>
    </row>
    <row r="1535" spans="9:12" ht="12.75">
      <c r="I1535" s="18">
        <v>754</v>
      </c>
      <c r="J1535" s="18">
        <f t="shared" si="111"/>
        <v>228747980.75557482</v>
      </c>
      <c r="K1535" s="18">
        <f t="shared" si="112"/>
        <v>50</v>
      </c>
      <c r="L1535" s="18">
        <f t="shared" si="113"/>
        <v>4574959.615111496</v>
      </c>
    </row>
    <row r="1536" spans="9:12" ht="12.75">
      <c r="I1536" s="18">
        <v>754.5</v>
      </c>
      <c r="J1536" s="18">
        <f t="shared" si="111"/>
        <v>230858926.42432877</v>
      </c>
      <c r="K1536" s="18">
        <f t="shared" si="112"/>
        <v>50</v>
      </c>
      <c r="L1536" s="18">
        <f t="shared" si="113"/>
        <v>4617178.528486576</v>
      </c>
    </row>
    <row r="1537" spans="9:12" ht="12.75">
      <c r="I1537" s="18">
        <v>755</v>
      </c>
      <c r="J1537" s="18">
        <f t="shared" si="111"/>
        <v>232989352.45635843</v>
      </c>
      <c r="K1537" s="18">
        <f t="shared" si="112"/>
        <v>50</v>
      </c>
      <c r="L1537" s="18">
        <f t="shared" si="113"/>
        <v>4659787.049127169</v>
      </c>
    </row>
    <row r="1538" spans="9:12" ht="12.75">
      <c r="I1538" s="18">
        <v>755.5</v>
      </c>
      <c r="J1538" s="18">
        <f t="shared" si="111"/>
        <v>235139438.62159324</v>
      </c>
      <c r="K1538" s="18">
        <f t="shared" si="112"/>
        <v>50</v>
      </c>
      <c r="L1538" s="18">
        <f t="shared" si="113"/>
        <v>4702788.772431864</v>
      </c>
    </row>
    <row r="1539" spans="9:12" ht="12.75">
      <c r="I1539" s="18">
        <v>756</v>
      </c>
      <c r="J1539" s="18">
        <f t="shared" si="111"/>
        <v>237309366.34892717</v>
      </c>
      <c r="K1539" s="18">
        <f t="shared" si="112"/>
        <v>50</v>
      </c>
      <c r="L1539" s="18">
        <f t="shared" si="113"/>
        <v>4746187.326978544</v>
      </c>
    </row>
    <row r="1540" spans="9:12" ht="12.75">
      <c r="I1540" s="18">
        <v>756.5</v>
      </c>
      <c r="J1540" s="18">
        <f t="shared" si="111"/>
        <v>239499318.74152642</v>
      </c>
      <c r="K1540" s="18">
        <f t="shared" si="112"/>
        <v>50</v>
      </c>
      <c r="L1540" s="18">
        <f t="shared" si="113"/>
        <v>4789986.374830528</v>
      </c>
    </row>
    <row r="1541" spans="9:12" ht="12.75">
      <c r="I1541" s="18">
        <v>757</v>
      </c>
      <c r="J1541" s="18">
        <f t="shared" si="111"/>
        <v>241709480.59228316</v>
      </c>
      <c r="K1541" s="18">
        <f t="shared" si="112"/>
        <v>50</v>
      </c>
      <c r="L1541" s="18">
        <f t="shared" si="113"/>
        <v>4834189.611845663</v>
      </c>
    </row>
    <row r="1542" spans="9:12" ht="12.75">
      <c r="I1542" s="18">
        <v>757.5</v>
      </c>
      <c r="J1542" s="18">
        <f t="shared" si="111"/>
        <v>243940038.3994066</v>
      </c>
      <c r="K1542" s="18">
        <f t="shared" si="112"/>
        <v>50</v>
      </c>
      <c r="L1542" s="18">
        <f t="shared" si="113"/>
        <v>4878800.767988132</v>
      </c>
    </row>
    <row r="1543" spans="9:12" ht="12.75">
      <c r="I1543" s="18">
        <v>758</v>
      </c>
      <c r="J1543" s="18">
        <f t="shared" si="111"/>
        <v>246191180.38215956</v>
      </c>
      <c r="K1543" s="18">
        <f t="shared" si="112"/>
        <v>50</v>
      </c>
      <c r="L1543" s="18">
        <f t="shared" si="113"/>
        <v>4923823.607643191</v>
      </c>
    </row>
    <row r="1544" spans="9:12" ht="12.75">
      <c r="I1544" s="18">
        <v>758.5</v>
      </c>
      <c r="J1544" s="18">
        <f t="shared" si="111"/>
        <v>248463096.4967435</v>
      </c>
      <c r="K1544" s="18">
        <f t="shared" si="112"/>
        <v>50</v>
      </c>
      <c r="L1544" s="18">
        <f t="shared" si="113"/>
        <v>4969261.92993487</v>
      </c>
    </row>
    <row r="1545" spans="9:12" ht="12.75">
      <c r="I1545" s="18">
        <v>759</v>
      </c>
      <c r="J1545" s="18">
        <f t="shared" si="111"/>
        <v>250755978.4523244</v>
      </c>
      <c r="K1545" s="18">
        <f t="shared" si="112"/>
        <v>50</v>
      </c>
      <c r="L1545" s="18">
        <f t="shared" si="113"/>
        <v>5015119.569046488</v>
      </c>
    </row>
    <row r="1546" spans="9:12" ht="12.75">
      <c r="I1546" s="18">
        <v>759.5</v>
      </c>
      <c r="J1546" s="18">
        <f t="shared" si="111"/>
        <v>253070019.72721156</v>
      </c>
      <c r="K1546" s="18">
        <f t="shared" si="112"/>
        <v>50</v>
      </c>
      <c r="L1546" s="18">
        <f t="shared" si="113"/>
        <v>5061400.394544232</v>
      </c>
    </row>
    <row r="1547" spans="9:12" ht="12.75">
      <c r="I1547" s="18">
        <v>760</v>
      </c>
      <c r="J1547" s="18">
        <f t="shared" si="111"/>
        <v>255405415.58518383</v>
      </c>
      <c r="K1547" s="18">
        <f t="shared" si="112"/>
        <v>50</v>
      </c>
      <c r="L1547" s="18">
        <f t="shared" si="113"/>
        <v>5108108.311703676</v>
      </c>
    </row>
    <row r="1548" spans="9:12" ht="12.75">
      <c r="I1548" s="18">
        <v>760.5</v>
      </c>
      <c r="J1548" s="18">
        <f t="shared" si="111"/>
        <v>257762363.0919641</v>
      </c>
      <c r="K1548" s="18">
        <f t="shared" si="112"/>
        <v>50</v>
      </c>
      <c r="L1548" s="18">
        <f t="shared" si="113"/>
        <v>5155247.261839282</v>
      </c>
    </row>
    <row r="1549" spans="9:12" ht="12.75">
      <c r="I1549" s="18">
        <v>761</v>
      </c>
      <c r="J1549" s="18">
        <f t="shared" si="111"/>
        <v>260141061.1318509</v>
      </c>
      <c r="K1549" s="18">
        <f t="shared" si="112"/>
        <v>50</v>
      </c>
      <c r="L1549" s="18">
        <f t="shared" si="113"/>
        <v>5202821.222637018</v>
      </c>
    </row>
    <row r="1550" spans="9:12" ht="12.75">
      <c r="I1550" s="18">
        <v>761.5</v>
      </c>
      <c r="J1550" s="18">
        <f t="shared" si="111"/>
        <v>262541710.42450002</v>
      </c>
      <c r="K1550" s="18">
        <f t="shared" si="112"/>
        <v>50</v>
      </c>
      <c r="L1550" s="18">
        <f t="shared" si="113"/>
        <v>5250834.20849</v>
      </c>
    </row>
    <row r="1551" spans="9:12" ht="12.75">
      <c r="I1551" s="18">
        <v>762</v>
      </c>
      <c r="J1551" s="18">
        <f t="shared" si="111"/>
        <v>264964513.54185924</v>
      </c>
      <c r="K1551" s="18">
        <f t="shared" si="112"/>
        <v>50</v>
      </c>
      <c r="L1551" s="18">
        <f t="shared" si="113"/>
        <v>5299290.270837185</v>
      </c>
    </row>
    <row r="1552" spans="9:12" ht="12.75">
      <c r="I1552" s="18">
        <v>762.5</v>
      </c>
      <c r="J1552" s="18">
        <f t="shared" si="111"/>
        <v>267409674.92526573</v>
      </c>
      <c r="K1552" s="18">
        <f t="shared" si="112"/>
        <v>50</v>
      </c>
      <c r="L1552" s="18">
        <f t="shared" si="113"/>
        <v>5348193.498505315</v>
      </c>
    </row>
    <row r="1553" spans="9:12" ht="12.75">
      <c r="I1553" s="18">
        <v>763</v>
      </c>
      <c r="J1553" s="18">
        <f t="shared" si="111"/>
        <v>269877400.9026935</v>
      </c>
      <c r="K1553" s="18">
        <f t="shared" si="112"/>
        <v>50</v>
      </c>
      <c r="L1553" s="18">
        <f t="shared" si="113"/>
        <v>5397548.018053871</v>
      </c>
    </row>
    <row r="1554" spans="9:12" ht="12.75">
      <c r="I1554" s="18">
        <v>763.5</v>
      </c>
      <c r="J1554" s="18">
        <f t="shared" si="111"/>
        <v>272367899.7061667</v>
      </c>
      <c r="K1554" s="18">
        <f t="shared" si="112"/>
        <v>50</v>
      </c>
      <c r="L1554" s="18">
        <f t="shared" si="113"/>
        <v>5447357.994123334</v>
      </c>
    </row>
    <row r="1555" spans="9:12" ht="12.75">
      <c r="I1555" s="18">
        <v>764</v>
      </c>
      <c r="J1555" s="18">
        <f t="shared" si="111"/>
        <v>274881381.4893297</v>
      </c>
      <c r="K1555" s="18">
        <f t="shared" si="112"/>
        <v>50</v>
      </c>
      <c r="L1555" s="18">
        <f t="shared" si="113"/>
        <v>5497627.629786594</v>
      </c>
    </row>
    <row r="1556" spans="9:12" ht="12.75">
      <c r="I1556" s="18">
        <v>764.5</v>
      </c>
      <c r="J1556" s="18">
        <f t="shared" si="111"/>
        <v>277418058.34517866</v>
      </c>
      <c r="K1556" s="18">
        <f t="shared" si="112"/>
        <v>50</v>
      </c>
      <c r="L1556" s="18">
        <f t="shared" si="113"/>
        <v>5548361.166903573</v>
      </c>
    </row>
    <row r="1557" spans="9:12" ht="12.75">
      <c r="I1557" s="18">
        <v>765</v>
      </c>
      <c r="J1557" s="18">
        <f t="shared" si="111"/>
        <v>279978144.323961</v>
      </c>
      <c r="K1557" s="18">
        <f t="shared" si="112"/>
        <v>50</v>
      </c>
      <c r="L1557" s="18">
        <f t="shared" si="113"/>
        <v>5599562.88647922</v>
      </c>
    </row>
    <row r="1558" spans="9:12" ht="12.75">
      <c r="I1558" s="18">
        <v>765.5</v>
      </c>
      <c r="J1558" s="18">
        <f t="shared" si="111"/>
        <v>282561855.45123667</v>
      </c>
      <c r="K1558" s="18">
        <f t="shared" si="112"/>
        <v>50</v>
      </c>
      <c r="L1558" s="18">
        <f t="shared" si="113"/>
        <v>5651237.109024733</v>
      </c>
    </row>
    <row r="1559" spans="9:12" ht="12.75">
      <c r="I1559" s="18">
        <v>766</v>
      </c>
      <c r="J1559" s="18">
        <f t="shared" si="111"/>
        <v>285169409.74610484</v>
      </c>
      <c r="K1559" s="18">
        <f t="shared" si="112"/>
        <v>50</v>
      </c>
      <c r="L1559" s="18">
        <f t="shared" si="113"/>
        <v>5703388.194922097</v>
      </c>
    </row>
    <row r="1560" spans="9:12" ht="12.75">
      <c r="I1560" s="18">
        <v>766.5</v>
      </c>
      <c r="J1560" s="18">
        <f t="shared" si="111"/>
        <v>287801027.23960423</v>
      </c>
      <c r="K1560" s="18">
        <f t="shared" si="112"/>
        <v>50</v>
      </c>
      <c r="L1560" s="18">
        <f t="shared" si="113"/>
        <v>5756020.544792085</v>
      </c>
    </row>
    <row r="1561" spans="9:12" ht="12.75">
      <c r="I1561" s="18">
        <v>767</v>
      </c>
      <c r="J1561" s="18">
        <f t="shared" si="111"/>
        <v>290456929.99327624</v>
      </c>
      <c r="K1561" s="18">
        <f t="shared" si="112"/>
        <v>50</v>
      </c>
      <c r="L1561" s="18">
        <f t="shared" si="113"/>
        <v>5809138.599865525</v>
      </c>
    </row>
    <row r="1562" spans="9:12" ht="12.75">
      <c r="I1562" s="18">
        <v>767.5</v>
      </c>
      <c r="J1562" s="18">
        <f t="shared" si="111"/>
        <v>293137342.1179061</v>
      </c>
      <c r="K1562" s="18">
        <f t="shared" si="112"/>
        <v>50</v>
      </c>
      <c r="L1562" s="18">
        <f t="shared" si="113"/>
        <v>5862746.842358122</v>
      </c>
    </row>
    <row r="1563" spans="9:12" ht="12.75">
      <c r="I1563" s="18">
        <v>768</v>
      </c>
      <c r="J1563" s="18">
        <f aca="true" t="shared" si="114" ref="J1563:J1626">$I$18*POWER(COSH(I1563/($I$7*100/(2*PI()*$I$4)))+$I$11*SINH(I1563/($I$7*100/(2*PI()*$I$4))),2)</f>
        <v>295842489.7924325</v>
      </c>
      <c r="K1563" s="18">
        <f t="shared" si="112"/>
        <v>50</v>
      </c>
      <c r="L1563" s="18">
        <f t="shared" si="113"/>
        <v>5916849.79584865</v>
      </c>
    </row>
    <row r="1564" spans="9:12" ht="12.75">
      <c r="I1564" s="18">
        <v>768.5</v>
      </c>
      <c r="J1564" s="18">
        <f t="shared" si="114"/>
        <v>298572601.2830314</v>
      </c>
      <c r="K1564" s="18">
        <f aca="true" t="shared" si="115" ref="K1564:K1627">$I$6</f>
        <v>50</v>
      </c>
      <c r="L1564" s="18">
        <f aca="true" t="shared" si="116" ref="L1564:L1627">J1564/K1564</f>
        <v>5971452.025660628</v>
      </c>
    </row>
    <row r="1565" spans="9:12" ht="12.75">
      <c r="I1565" s="18">
        <v>769</v>
      </c>
      <c r="J1565" s="18">
        <f t="shared" si="114"/>
        <v>301327906.96238095</v>
      </c>
      <c r="K1565" s="18">
        <f t="shared" si="115"/>
        <v>50</v>
      </c>
      <c r="L1565" s="18">
        <f t="shared" si="116"/>
        <v>6026558.139247619</v>
      </c>
    </row>
    <row r="1566" spans="9:12" ht="12.75">
      <c r="I1566" s="18">
        <v>769.5</v>
      </c>
      <c r="J1566" s="18">
        <f t="shared" si="114"/>
        <v>304108639.3290992</v>
      </c>
      <c r="K1566" s="18">
        <f t="shared" si="115"/>
        <v>50</v>
      </c>
      <c r="L1566" s="18">
        <f t="shared" si="116"/>
        <v>6082172.786581984</v>
      </c>
    </row>
    <row r="1567" spans="9:12" ht="12.75">
      <c r="I1567" s="18">
        <v>770</v>
      </c>
      <c r="J1567" s="18">
        <f t="shared" si="114"/>
        <v>306915033.0273606</v>
      </c>
      <c r="K1567" s="18">
        <f t="shared" si="115"/>
        <v>50</v>
      </c>
      <c r="L1567" s="18">
        <f t="shared" si="116"/>
        <v>6138300.660547213</v>
      </c>
    </row>
    <row r="1568" spans="9:12" ht="12.75">
      <c r="I1568" s="18">
        <v>770.5</v>
      </c>
      <c r="J1568" s="18">
        <f t="shared" si="114"/>
        <v>309747324.8667009</v>
      </c>
      <c r="K1568" s="18">
        <f t="shared" si="115"/>
        <v>50</v>
      </c>
      <c r="L1568" s="18">
        <f t="shared" si="116"/>
        <v>6194946.497334017</v>
      </c>
    </row>
    <row r="1569" spans="9:12" ht="12.75">
      <c r="I1569" s="18">
        <v>771</v>
      </c>
      <c r="J1569" s="18">
        <f t="shared" si="114"/>
        <v>312605753.8419938</v>
      </c>
      <c r="K1569" s="18">
        <f t="shared" si="115"/>
        <v>50</v>
      </c>
      <c r="L1569" s="18">
        <f t="shared" si="116"/>
        <v>6252115.076839876</v>
      </c>
    </row>
    <row r="1570" spans="9:12" ht="12.75">
      <c r="I1570" s="18">
        <v>771.5</v>
      </c>
      <c r="J1570" s="18">
        <f t="shared" si="114"/>
        <v>315490561.1536227</v>
      </c>
      <c r="K1570" s="18">
        <f t="shared" si="115"/>
        <v>50</v>
      </c>
      <c r="L1570" s="18">
        <f t="shared" si="116"/>
        <v>6309811.223072453</v>
      </c>
    </row>
    <row r="1571" spans="9:12" ht="12.75">
      <c r="I1571" s="18">
        <v>772</v>
      </c>
      <c r="J1571" s="18">
        <f t="shared" si="114"/>
        <v>318401990.22783166</v>
      </c>
      <c r="K1571" s="18">
        <f t="shared" si="115"/>
        <v>50</v>
      </c>
      <c r="L1571" s="18">
        <f t="shared" si="116"/>
        <v>6368039.804556633</v>
      </c>
    </row>
    <row r="1572" spans="9:12" ht="12.75">
      <c r="I1572" s="18">
        <v>772.5</v>
      </c>
      <c r="J1572" s="18">
        <f t="shared" si="114"/>
        <v>321340286.7372648</v>
      </c>
      <c r="K1572" s="18">
        <f t="shared" si="115"/>
        <v>50</v>
      </c>
      <c r="L1572" s="18">
        <f t="shared" si="116"/>
        <v>6426805.734745297</v>
      </c>
    </row>
    <row r="1573" spans="9:12" ht="12.75">
      <c r="I1573" s="18">
        <v>773</v>
      </c>
      <c r="J1573" s="18">
        <f t="shared" si="114"/>
        <v>324305698.6216995</v>
      </c>
      <c r="K1573" s="18">
        <f t="shared" si="115"/>
        <v>50</v>
      </c>
      <c r="L1573" s="18">
        <f t="shared" si="116"/>
        <v>6486113.97243399</v>
      </c>
    </row>
    <row r="1574" spans="9:12" ht="12.75">
      <c r="I1574" s="18">
        <v>773.5</v>
      </c>
      <c r="J1574" s="18">
        <f t="shared" si="114"/>
        <v>327298476.10896724</v>
      </c>
      <c r="K1574" s="18">
        <f t="shared" si="115"/>
        <v>50</v>
      </c>
      <c r="L1574" s="18">
        <f t="shared" si="116"/>
        <v>6545969.522179345</v>
      </c>
    </row>
    <row r="1575" spans="9:12" ht="12.75">
      <c r="I1575" s="18">
        <v>774</v>
      </c>
      <c r="J1575" s="18">
        <f t="shared" si="114"/>
        <v>330318871.736066</v>
      </c>
      <c r="K1575" s="18">
        <f t="shared" si="115"/>
        <v>50</v>
      </c>
      <c r="L1575" s="18">
        <f t="shared" si="116"/>
        <v>6606377.43472132</v>
      </c>
    </row>
    <row r="1576" spans="9:12" ht="12.75">
      <c r="I1576" s="18">
        <v>774.5</v>
      </c>
      <c r="J1576" s="18">
        <f t="shared" si="114"/>
        <v>333367140.37047374</v>
      </c>
      <c r="K1576" s="18">
        <f t="shared" si="115"/>
        <v>50</v>
      </c>
      <c r="L1576" s="18">
        <f t="shared" si="116"/>
        <v>6667342.807409475</v>
      </c>
    </row>
    <row r="1577" spans="9:12" ht="12.75">
      <c r="I1577" s="18">
        <v>775</v>
      </c>
      <c r="J1577" s="18">
        <f t="shared" si="114"/>
        <v>336443539.23165095</v>
      </c>
      <c r="K1577" s="18">
        <f t="shared" si="115"/>
        <v>50</v>
      </c>
      <c r="L1577" s="18">
        <f t="shared" si="116"/>
        <v>6728870.784633019</v>
      </c>
    </row>
    <row r="1578" spans="9:12" ht="12.75">
      <c r="I1578" s="18">
        <v>775.5</v>
      </c>
      <c r="J1578" s="18">
        <f t="shared" si="114"/>
        <v>339548327.9127486</v>
      </c>
      <c r="K1578" s="18">
        <f t="shared" si="115"/>
        <v>50</v>
      </c>
      <c r="L1578" s="18">
        <f t="shared" si="116"/>
        <v>6790966.558254971</v>
      </c>
    </row>
    <row r="1579" spans="9:12" ht="12.75">
      <c r="I1579" s="18">
        <v>776</v>
      </c>
      <c r="J1579" s="18">
        <f t="shared" si="114"/>
        <v>342681768.40251166</v>
      </c>
      <c r="K1579" s="18">
        <f t="shared" si="115"/>
        <v>50</v>
      </c>
      <c r="L1579" s="18">
        <f t="shared" si="116"/>
        <v>6853635.368050233</v>
      </c>
    </row>
    <row r="1580" spans="9:12" ht="12.75">
      <c r="I1580" s="18">
        <v>776.5</v>
      </c>
      <c r="J1580" s="18">
        <f t="shared" si="114"/>
        <v>345844125.1073848</v>
      </c>
      <c r="K1580" s="18">
        <f t="shared" si="115"/>
        <v>50</v>
      </c>
      <c r="L1580" s="18">
        <f t="shared" si="116"/>
        <v>6916882.502147696</v>
      </c>
    </row>
    <row r="1581" spans="9:12" ht="12.75">
      <c r="I1581" s="18">
        <v>777</v>
      </c>
      <c r="J1581" s="18">
        <f t="shared" si="114"/>
        <v>349035664.87382656</v>
      </c>
      <c r="K1581" s="18">
        <f t="shared" si="115"/>
        <v>50</v>
      </c>
      <c r="L1581" s="18">
        <f t="shared" si="116"/>
        <v>6980713.297476531</v>
      </c>
    </row>
    <row r="1582" spans="9:12" ht="12.75">
      <c r="I1582" s="18">
        <v>777.5</v>
      </c>
      <c r="J1582" s="18">
        <f t="shared" si="114"/>
        <v>352256657.01082516</v>
      </c>
      <c r="K1582" s="18">
        <f t="shared" si="115"/>
        <v>50</v>
      </c>
      <c r="L1582" s="18">
        <f t="shared" si="116"/>
        <v>7045133.140216503</v>
      </c>
    </row>
    <row r="1583" spans="9:12" ht="12.75">
      <c r="I1583" s="18">
        <v>778</v>
      </c>
      <c r="J1583" s="18">
        <f t="shared" si="114"/>
        <v>355507373.31262106</v>
      </c>
      <c r="K1583" s="18">
        <f t="shared" si="115"/>
        <v>50</v>
      </c>
      <c r="L1583" s="18">
        <f t="shared" si="116"/>
        <v>7110147.466252421</v>
      </c>
    </row>
    <row r="1584" spans="9:12" ht="12.75">
      <c r="I1584" s="18">
        <v>778.5</v>
      </c>
      <c r="J1584" s="18">
        <f t="shared" si="114"/>
        <v>358788088.0816469</v>
      </c>
      <c r="K1584" s="18">
        <f t="shared" si="115"/>
        <v>50</v>
      </c>
      <c r="L1584" s="18">
        <f t="shared" si="116"/>
        <v>7175761.761632938</v>
      </c>
    </row>
    <row r="1585" spans="9:12" ht="12.75">
      <c r="I1585" s="18">
        <v>779</v>
      </c>
      <c r="J1585" s="18">
        <f t="shared" si="114"/>
        <v>362099078.15166694</v>
      </c>
      <c r="K1585" s="18">
        <f t="shared" si="115"/>
        <v>50</v>
      </c>
      <c r="L1585" s="18">
        <f t="shared" si="116"/>
        <v>7241981.563033339</v>
      </c>
    </row>
    <row r="1586" spans="9:12" ht="12.75">
      <c r="I1586" s="18">
        <v>779.5</v>
      </c>
      <c r="J1586" s="18">
        <f t="shared" si="114"/>
        <v>365440622.9111432</v>
      </c>
      <c r="K1586" s="18">
        <f t="shared" si="115"/>
        <v>50</v>
      </c>
      <c r="L1586" s="18">
        <f t="shared" si="116"/>
        <v>7308812.458222863</v>
      </c>
    </row>
    <row r="1587" spans="9:12" ht="12.75">
      <c r="I1587" s="18">
        <v>780</v>
      </c>
      <c r="J1587" s="18">
        <f t="shared" si="114"/>
        <v>368813004.3268074</v>
      </c>
      <c r="K1587" s="18">
        <f t="shared" si="115"/>
        <v>50</v>
      </c>
      <c r="L1587" s="18">
        <f t="shared" si="116"/>
        <v>7376260.086536148</v>
      </c>
    </row>
    <row r="1588" spans="9:12" ht="12.75">
      <c r="I1588" s="18">
        <v>780.5</v>
      </c>
      <c r="J1588" s="18">
        <f t="shared" si="114"/>
        <v>372216506.9674532</v>
      </c>
      <c r="K1588" s="18">
        <f t="shared" si="115"/>
        <v>50</v>
      </c>
      <c r="L1588" s="18">
        <f t="shared" si="116"/>
        <v>7444330.139349064</v>
      </c>
    </row>
    <row r="1589" spans="9:12" ht="12.75">
      <c r="I1589" s="18">
        <v>781</v>
      </c>
      <c r="J1589" s="18">
        <f t="shared" si="114"/>
        <v>375651418.02795184</v>
      </c>
      <c r="K1589" s="18">
        <f t="shared" si="115"/>
        <v>50</v>
      </c>
      <c r="L1589" s="18">
        <f t="shared" si="116"/>
        <v>7513028.360559037</v>
      </c>
    </row>
    <row r="1590" spans="9:12" ht="12.75">
      <c r="I1590" s="18">
        <v>781.5</v>
      </c>
      <c r="J1590" s="18">
        <f t="shared" si="114"/>
        <v>379118027.35348433</v>
      </c>
      <c r="K1590" s="18">
        <f t="shared" si="115"/>
        <v>50</v>
      </c>
      <c r="L1590" s="18">
        <f t="shared" si="116"/>
        <v>7582360.547069686</v>
      </c>
    </row>
    <row r="1591" spans="9:12" ht="12.75">
      <c r="I1591" s="18">
        <v>782</v>
      </c>
      <c r="J1591" s="18">
        <f t="shared" si="114"/>
        <v>382616627.46399826</v>
      </c>
      <c r="K1591" s="18">
        <f t="shared" si="115"/>
        <v>50</v>
      </c>
      <c r="L1591" s="18">
        <f t="shared" si="116"/>
        <v>7652332.549279965</v>
      </c>
    </row>
    <row r="1592" spans="9:12" ht="12.75">
      <c r="I1592" s="18">
        <v>782.5</v>
      </c>
      <c r="J1592" s="18">
        <f t="shared" si="114"/>
        <v>386147513.57889426</v>
      </c>
      <c r="K1592" s="18">
        <f t="shared" si="115"/>
        <v>50</v>
      </c>
      <c r="L1592" s="18">
        <f t="shared" si="116"/>
        <v>7722950.271577885</v>
      </c>
    </row>
    <row r="1593" spans="9:12" ht="12.75">
      <c r="I1593" s="18">
        <v>783</v>
      </c>
      <c r="J1593" s="18">
        <f t="shared" si="114"/>
        <v>389710983.6419332</v>
      </c>
      <c r="K1593" s="18">
        <f t="shared" si="115"/>
        <v>50</v>
      </c>
      <c r="L1593" s="18">
        <f t="shared" si="116"/>
        <v>7794219.672838664</v>
      </c>
    </row>
    <row r="1594" spans="9:12" ht="12.75">
      <c r="I1594" s="18">
        <v>783.5</v>
      </c>
      <c r="J1594" s="18">
        <f t="shared" si="114"/>
        <v>393307338.3463811</v>
      </c>
      <c r="K1594" s="18">
        <f t="shared" si="115"/>
        <v>50</v>
      </c>
      <c r="L1594" s="18">
        <f t="shared" si="116"/>
        <v>7866146.766927622</v>
      </c>
    </row>
    <row r="1595" spans="9:12" ht="12.75">
      <c r="I1595" s="18">
        <v>784</v>
      </c>
      <c r="J1595" s="18">
        <f t="shared" si="114"/>
        <v>396936881.16038144</v>
      </c>
      <c r="K1595" s="18">
        <f t="shared" si="115"/>
        <v>50</v>
      </c>
      <c r="L1595" s="18">
        <f t="shared" si="116"/>
        <v>7938737.623207629</v>
      </c>
    </row>
    <row r="1596" spans="9:12" ht="12.75">
      <c r="I1596" s="18">
        <v>784.5</v>
      </c>
      <c r="J1596" s="18">
        <f t="shared" si="114"/>
        <v>400599918.3525592</v>
      </c>
      <c r="K1596" s="18">
        <f t="shared" si="115"/>
        <v>50</v>
      </c>
      <c r="L1596" s="18">
        <f t="shared" si="116"/>
        <v>8011998.367051184</v>
      </c>
    </row>
    <row r="1597" spans="9:12" ht="12.75">
      <c r="I1597" s="18">
        <v>785</v>
      </c>
      <c r="J1597" s="18">
        <f t="shared" si="114"/>
        <v>404296759.0178691</v>
      </c>
      <c r="K1597" s="18">
        <f t="shared" si="115"/>
        <v>50</v>
      </c>
      <c r="L1597" s="18">
        <f t="shared" si="116"/>
        <v>8085935.180357383</v>
      </c>
    </row>
    <row r="1598" spans="9:12" ht="12.75">
      <c r="I1598" s="18">
        <v>785.5</v>
      </c>
      <c r="J1598" s="18">
        <f t="shared" si="114"/>
        <v>408027715.1036758</v>
      </c>
      <c r="K1598" s="18">
        <f t="shared" si="115"/>
        <v>50</v>
      </c>
      <c r="L1598" s="18">
        <f t="shared" si="116"/>
        <v>8160554.302073516</v>
      </c>
    </row>
    <row r="1599" spans="9:12" ht="12.75">
      <c r="I1599" s="18">
        <v>786</v>
      </c>
      <c r="J1599" s="18">
        <f t="shared" si="114"/>
        <v>411793101.4360741</v>
      </c>
      <c r="K1599" s="18">
        <f t="shared" si="115"/>
        <v>50</v>
      </c>
      <c r="L1599" s="18">
        <f t="shared" si="116"/>
        <v>8235862.028721482</v>
      </c>
    </row>
    <row r="1600" spans="9:12" ht="12.75">
      <c r="I1600" s="18">
        <v>786.5</v>
      </c>
      <c r="J1600" s="18">
        <f t="shared" si="114"/>
        <v>415593235.7464603</v>
      </c>
      <c r="K1600" s="18">
        <f t="shared" si="115"/>
        <v>50</v>
      </c>
      <c r="L1600" s="18">
        <f t="shared" si="116"/>
        <v>8311864.714929206</v>
      </c>
    </row>
    <row r="1601" spans="9:12" ht="12.75">
      <c r="I1601" s="18">
        <v>787</v>
      </c>
      <c r="J1601" s="18">
        <f t="shared" si="114"/>
        <v>419428438.6983366</v>
      </c>
      <c r="K1601" s="18">
        <f t="shared" si="115"/>
        <v>50</v>
      </c>
      <c r="L1601" s="18">
        <f t="shared" si="116"/>
        <v>8388568.773966732</v>
      </c>
    </row>
    <row r="1602" spans="9:12" ht="12.75">
      <c r="I1602" s="18">
        <v>787.5</v>
      </c>
      <c r="J1602" s="18">
        <f t="shared" si="114"/>
        <v>423299033.9143746</v>
      </c>
      <c r="K1602" s="18">
        <f t="shared" si="115"/>
        <v>50</v>
      </c>
      <c r="L1602" s="18">
        <f t="shared" si="116"/>
        <v>8465980.678287491</v>
      </c>
    </row>
    <row r="1603" spans="9:12" ht="12.75">
      <c r="I1603" s="18">
        <v>788</v>
      </c>
      <c r="J1603" s="18">
        <f t="shared" si="114"/>
        <v>427205348.0037217</v>
      </c>
      <c r="K1603" s="18">
        <f t="shared" si="115"/>
        <v>50</v>
      </c>
      <c r="L1603" s="18">
        <f t="shared" si="116"/>
        <v>8544106.960074434</v>
      </c>
    </row>
    <row r="1604" spans="9:12" ht="12.75">
      <c r="I1604" s="18">
        <v>788.5</v>
      </c>
      <c r="J1604" s="18">
        <f t="shared" si="114"/>
        <v>431147710.5895582</v>
      </c>
      <c r="K1604" s="18">
        <f t="shared" si="115"/>
        <v>50</v>
      </c>
      <c r="L1604" s="18">
        <f t="shared" si="116"/>
        <v>8622954.211791163</v>
      </c>
    </row>
    <row r="1605" spans="9:12" ht="12.75">
      <c r="I1605" s="18">
        <v>789</v>
      </c>
      <c r="J1605" s="18">
        <f t="shared" si="114"/>
        <v>435126454.3369159</v>
      </c>
      <c r="K1605" s="18">
        <f t="shared" si="115"/>
        <v>50</v>
      </c>
      <c r="L1605" s="18">
        <f t="shared" si="116"/>
        <v>8702529.086738318</v>
      </c>
    </row>
    <row r="1606" spans="9:12" ht="12.75">
      <c r="I1606" s="18">
        <v>789.5</v>
      </c>
      <c r="J1606" s="18">
        <f t="shared" si="114"/>
        <v>439141914.980748</v>
      </c>
      <c r="K1606" s="18">
        <f t="shared" si="115"/>
        <v>50</v>
      </c>
      <c r="L1606" s="18">
        <f t="shared" si="116"/>
        <v>8782838.29961496</v>
      </c>
    </row>
    <row r="1607" spans="9:12" ht="12.75">
      <c r="I1607" s="18">
        <v>790</v>
      </c>
      <c r="J1607" s="18">
        <f t="shared" si="114"/>
        <v>443194431.3542554</v>
      </c>
      <c r="K1607" s="18">
        <f t="shared" si="115"/>
        <v>50</v>
      </c>
      <c r="L1607" s="18">
        <f t="shared" si="116"/>
        <v>8863888.627085108</v>
      </c>
    </row>
    <row r="1608" spans="9:12" ht="12.75">
      <c r="I1608" s="18">
        <v>790.5</v>
      </c>
      <c r="J1608" s="18">
        <f t="shared" si="114"/>
        <v>447284345.41748464</v>
      </c>
      <c r="K1608" s="18">
        <f t="shared" si="115"/>
        <v>50</v>
      </c>
      <c r="L1608" s="18">
        <f t="shared" si="116"/>
        <v>8945686.908349693</v>
      </c>
    </row>
    <row r="1609" spans="9:12" ht="12.75">
      <c r="I1609" s="18">
        <v>791</v>
      </c>
      <c r="J1609" s="18">
        <f t="shared" si="114"/>
        <v>451412002.2861767</v>
      </c>
      <c r="K1609" s="18">
        <f t="shared" si="115"/>
        <v>50</v>
      </c>
      <c r="L1609" s="18">
        <f t="shared" si="116"/>
        <v>9028240.045723533</v>
      </c>
    </row>
    <row r="1610" spans="9:12" ht="12.75">
      <c r="I1610" s="18">
        <v>791.5</v>
      </c>
      <c r="J1610" s="18">
        <f t="shared" si="114"/>
        <v>455577750.2608931</v>
      </c>
      <c r="K1610" s="18">
        <f t="shared" si="115"/>
        <v>50</v>
      </c>
      <c r="L1610" s="18">
        <f t="shared" si="116"/>
        <v>9111555.005217861</v>
      </c>
    </row>
    <row r="1611" spans="9:12" ht="12.75">
      <c r="I1611" s="18">
        <v>792</v>
      </c>
      <c r="J1611" s="18">
        <f t="shared" si="114"/>
        <v>459781940.856406</v>
      </c>
      <c r="K1611" s="18">
        <f t="shared" si="115"/>
        <v>50</v>
      </c>
      <c r="L1611" s="18">
        <f t="shared" si="116"/>
        <v>9195638.81712812</v>
      </c>
    </row>
    <row r="1612" spans="9:12" ht="12.75">
      <c r="I1612" s="18">
        <v>792.5</v>
      </c>
      <c r="J1612" s="18">
        <f t="shared" si="114"/>
        <v>464024928.83135545</v>
      </c>
      <c r="K1612" s="18">
        <f t="shared" si="115"/>
        <v>50</v>
      </c>
      <c r="L1612" s="18">
        <f t="shared" si="116"/>
        <v>9280498.57662711</v>
      </c>
    </row>
    <row r="1613" spans="9:12" ht="12.75">
      <c r="I1613" s="18">
        <v>793</v>
      </c>
      <c r="J1613" s="18">
        <f t="shared" si="114"/>
        <v>468307072.21819043</v>
      </c>
      <c r="K1613" s="18">
        <f t="shared" si="115"/>
        <v>50</v>
      </c>
      <c r="L1613" s="18">
        <f t="shared" si="116"/>
        <v>9366141.444363808</v>
      </c>
    </row>
    <row r="1614" spans="9:12" ht="12.75">
      <c r="I1614" s="18">
        <v>793.5</v>
      </c>
      <c r="J1614" s="18">
        <f t="shared" si="114"/>
        <v>472628732.3533774</v>
      </c>
      <c r="K1614" s="18">
        <f t="shared" si="115"/>
        <v>50</v>
      </c>
      <c r="L1614" s="18">
        <f t="shared" si="116"/>
        <v>9452574.647067549</v>
      </c>
    </row>
    <row r="1615" spans="9:12" ht="12.75">
      <c r="I1615" s="18">
        <v>794</v>
      </c>
      <c r="J1615" s="18">
        <f t="shared" si="114"/>
        <v>476990273.9078892</v>
      </c>
      <c r="K1615" s="18">
        <f t="shared" si="115"/>
        <v>50</v>
      </c>
      <c r="L1615" s="18">
        <f t="shared" si="116"/>
        <v>9539805.478157783</v>
      </c>
    </row>
    <row r="1616" spans="9:12" ht="12.75">
      <c r="I1616" s="18">
        <v>794.5</v>
      </c>
      <c r="J1616" s="18">
        <f t="shared" si="114"/>
        <v>481392064.9179814</v>
      </c>
      <c r="K1616" s="18">
        <f t="shared" si="115"/>
        <v>50</v>
      </c>
      <c r="L1616" s="18">
        <f t="shared" si="116"/>
        <v>9627841.298359627</v>
      </c>
    </row>
    <row r="1617" spans="9:12" ht="12.75">
      <c r="I1617" s="18">
        <v>795</v>
      </c>
      <c r="J1617" s="18">
        <f t="shared" si="114"/>
        <v>485834476.81624204</v>
      </c>
      <c r="K1617" s="18">
        <f t="shared" si="115"/>
        <v>50</v>
      </c>
      <c r="L1617" s="18">
        <f t="shared" si="116"/>
        <v>9716689.53632484</v>
      </c>
    </row>
    <row r="1618" spans="9:12" ht="12.75">
      <c r="I1618" s="18">
        <v>795.5</v>
      </c>
      <c r="J1618" s="18">
        <f t="shared" si="114"/>
        <v>490317884.4629392</v>
      </c>
      <c r="K1618" s="18">
        <f t="shared" si="115"/>
        <v>50</v>
      </c>
      <c r="L1618" s="18">
        <f t="shared" si="116"/>
        <v>9806357.689258784</v>
      </c>
    </row>
    <row r="1619" spans="9:12" ht="12.75">
      <c r="I1619" s="18">
        <v>796</v>
      </c>
      <c r="J1619" s="18">
        <f t="shared" si="114"/>
        <v>494842666.1776511</v>
      </c>
      <c r="K1619" s="18">
        <f t="shared" si="115"/>
        <v>50</v>
      </c>
      <c r="L1619" s="18">
        <f t="shared" si="116"/>
        <v>9896853.323553022</v>
      </c>
    </row>
    <row r="1620" spans="9:12" ht="12.75">
      <c r="I1620" s="18">
        <v>796.5</v>
      </c>
      <c r="J1620" s="18">
        <f t="shared" si="114"/>
        <v>499409203.7711855</v>
      </c>
      <c r="K1620" s="18">
        <f t="shared" si="115"/>
        <v>50</v>
      </c>
      <c r="L1620" s="18">
        <f t="shared" si="116"/>
        <v>9988184.07542371</v>
      </c>
    </row>
    <row r="1621" spans="9:12" ht="12.75">
      <c r="I1621" s="18">
        <v>797</v>
      </c>
      <c r="J1621" s="18">
        <f t="shared" si="114"/>
        <v>504017882.5778039</v>
      </c>
      <c r="K1621" s="18">
        <f t="shared" si="115"/>
        <v>50</v>
      </c>
      <c r="L1621" s="18">
        <f t="shared" si="116"/>
        <v>10080357.651556078</v>
      </c>
    </row>
    <row r="1622" spans="9:12" ht="12.75">
      <c r="I1622" s="18">
        <v>797.5</v>
      </c>
      <c r="J1622" s="18">
        <f t="shared" si="114"/>
        <v>508669091.487734</v>
      </c>
      <c r="K1622" s="18">
        <f t="shared" si="115"/>
        <v>50</v>
      </c>
      <c r="L1622" s="18">
        <f t="shared" si="116"/>
        <v>10173381.82975468</v>
      </c>
    </row>
    <row r="1623" spans="9:12" ht="12.75">
      <c r="I1623" s="18">
        <v>798</v>
      </c>
      <c r="J1623" s="18">
        <f t="shared" si="114"/>
        <v>513363222.9799822</v>
      </c>
      <c r="K1623" s="18">
        <f t="shared" si="115"/>
        <v>50</v>
      </c>
      <c r="L1623" s="18">
        <f t="shared" si="116"/>
        <v>10267264.459599644</v>
      </c>
    </row>
    <row r="1624" spans="9:12" ht="12.75">
      <c r="I1624" s="18">
        <v>798.5</v>
      </c>
      <c r="J1624" s="18">
        <f t="shared" si="114"/>
        <v>518100673.15545857</v>
      </c>
      <c r="K1624" s="18">
        <f t="shared" si="115"/>
        <v>50</v>
      </c>
      <c r="L1624" s="18">
        <f t="shared" si="116"/>
        <v>10362013.463109171</v>
      </c>
    </row>
    <row r="1625" spans="9:12" ht="12.75">
      <c r="I1625" s="18">
        <v>799</v>
      </c>
      <c r="J1625" s="18">
        <f t="shared" si="114"/>
        <v>522881841.77039284</v>
      </c>
      <c r="K1625" s="18">
        <f t="shared" si="115"/>
        <v>50</v>
      </c>
      <c r="L1625" s="18">
        <f t="shared" si="116"/>
        <v>10457636.835407857</v>
      </c>
    </row>
    <row r="1626" spans="9:12" ht="12.75">
      <c r="I1626" s="18">
        <v>799.5</v>
      </c>
      <c r="J1626" s="18">
        <f t="shared" si="114"/>
        <v>527707132.2700734</v>
      </c>
      <c r="K1626" s="18">
        <f t="shared" si="115"/>
        <v>50</v>
      </c>
      <c r="L1626" s="18">
        <f t="shared" si="116"/>
        <v>10554142.645401469</v>
      </c>
    </row>
    <row r="1627" spans="9:12" ht="12.75">
      <c r="I1627" s="18">
        <v>800</v>
      </c>
      <c r="J1627" s="18">
        <f aca="true" t="shared" si="117" ref="J1627:J1690">$I$18*POWER(COSH(I1627/($I$7*100/(2*PI()*$I$4)))+$I$11*SINH(I1627/($I$7*100/(2*PI()*$I$4))),2)</f>
        <v>532576951.8228887</v>
      </c>
      <c r="K1627" s="18">
        <f t="shared" si="115"/>
        <v>50</v>
      </c>
      <c r="L1627" s="18">
        <f t="shared" si="116"/>
        <v>10651539.036457773</v>
      </c>
    </row>
    <row r="1628" spans="9:12" ht="12.75">
      <c r="I1628" s="18">
        <v>800.5</v>
      </c>
      <c r="J1628" s="18">
        <f t="shared" si="117"/>
        <v>537491711.3546813</v>
      </c>
      <c r="K1628" s="18">
        <f aca="true" t="shared" si="118" ref="K1628:K1691">$I$6</f>
        <v>50</v>
      </c>
      <c r="L1628" s="18">
        <f aca="true" t="shared" si="119" ref="L1628:L1691">J1628/K1628</f>
        <v>10749834.227093626</v>
      </c>
    </row>
    <row r="1629" spans="9:12" ht="12.75">
      <c r="I1629" s="18">
        <v>801</v>
      </c>
      <c r="J1629" s="18">
        <f t="shared" si="117"/>
        <v>542451825.583428</v>
      </c>
      <c r="K1629" s="18">
        <f t="shared" si="118"/>
        <v>50</v>
      </c>
      <c r="L1629" s="18">
        <f t="shared" si="119"/>
        <v>10849036.511668561</v>
      </c>
    </row>
    <row r="1630" spans="9:12" ht="12.75">
      <c r="I1630" s="18">
        <v>801.5</v>
      </c>
      <c r="J1630" s="18">
        <f t="shared" si="117"/>
        <v>547457713.0542336</v>
      </c>
      <c r="K1630" s="18">
        <f t="shared" si="118"/>
        <v>50</v>
      </c>
      <c r="L1630" s="18">
        <f t="shared" si="119"/>
        <v>10949154.26108467</v>
      </c>
    </row>
    <row r="1631" spans="9:12" ht="12.75">
      <c r="I1631" s="18">
        <v>802</v>
      </c>
      <c r="J1631" s="18">
        <f t="shared" si="117"/>
        <v>552509796.1746436</v>
      </c>
      <c r="K1631" s="18">
        <f t="shared" si="118"/>
        <v>50</v>
      </c>
      <c r="L1631" s="18">
        <f t="shared" si="119"/>
        <v>11050195.923492873</v>
      </c>
    </row>
    <row r="1632" spans="9:12" ht="12.75">
      <c r="I1632" s="18">
        <v>802.5</v>
      </c>
      <c r="J1632" s="18">
        <f t="shared" si="117"/>
        <v>557608501.2502965</v>
      </c>
      <c r="K1632" s="18">
        <f t="shared" si="118"/>
        <v>50</v>
      </c>
      <c r="L1632" s="18">
        <f t="shared" si="119"/>
        <v>11152170.02500593</v>
      </c>
    </row>
    <row r="1633" spans="9:12" ht="12.75">
      <c r="I1633" s="18">
        <v>803</v>
      </c>
      <c r="J1633" s="18">
        <f t="shared" si="117"/>
        <v>562754258.520887</v>
      </c>
      <c r="K1633" s="18">
        <f t="shared" si="118"/>
        <v>50</v>
      </c>
      <c r="L1633" s="18">
        <f t="shared" si="119"/>
        <v>11255085.170417741</v>
      </c>
    </row>
    <row r="1634" spans="9:12" ht="12.75">
      <c r="I1634" s="18">
        <v>803.5</v>
      </c>
      <c r="J1634" s="18">
        <f t="shared" si="117"/>
        <v>567947502.1964784</v>
      </c>
      <c r="K1634" s="18">
        <f t="shared" si="118"/>
        <v>50</v>
      </c>
      <c r="L1634" s="18">
        <f t="shared" si="119"/>
        <v>11358950.043929568</v>
      </c>
    </row>
    <row r="1635" spans="9:12" ht="12.75">
      <c r="I1635" s="18">
        <v>804</v>
      </c>
      <c r="J1635" s="18">
        <f t="shared" si="117"/>
        <v>573188670.4941388</v>
      </c>
      <c r="K1635" s="18">
        <f t="shared" si="118"/>
        <v>50</v>
      </c>
      <c r="L1635" s="18">
        <f t="shared" si="119"/>
        <v>11463773.409882776</v>
      </c>
    </row>
    <row r="1636" spans="9:12" ht="12.75">
      <c r="I1636" s="18">
        <v>804.5</v>
      </c>
      <c r="J1636" s="18">
        <f t="shared" si="117"/>
        <v>578478205.6749166</v>
      </c>
      <c r="K1636" s="18">
        <f t="shared" si="118"/>
        <v>50</v>
      </c>
      <c r="L1636" s="18">
        <f t="shared" si="119"/>
        <v>11569564.113498332</v>
      </c>
    </row>
    <row r="1637" spans="9:12" ht="12.75">
      <c r="I1637" s="18">
        <v>805</v>
      </c>
      <c r="J1637" s="18">
        <f t="shared" si="117"/>
        <v>583816554.0811636</v>
      </c>
      <c r="K1637" s="18">
        <f t="shared" si="118"/>
        <v>50</v>
      </c>
      <c r="L1637" s="18">
        <f t="shared" si="119"/>
        <v>11676331.081623273</v>
      </c>
    </row>
    <row r="1638" spans="9:12" ht="12.75">
      <c r="I1638" s="18">
        <v>805.5</v>
      </c>
      <c r="J1638" s="18">
        <f t="shared" si="117"/>
        <v>589204166.1741979</v>
      </c>
      <c r="K1638" s="18">
        <f t="shared" si="118"/>
        <v>50</v>
      </c>
      <c r="L1638" s="18">
        <f t="shared" si="119"/>
        <v>11784083.323483959</v>
      </c>
    </row>
    <row r="1639" spans="9:12" ht="12.75">
      <c r="I1639" s="18">
        <v>806</v>
      </c>
      <c r="J1639" s="18">
        <f t="shared" si="117"/>
        <v>594641496.5723095</v>
      </c>
      <c r="K1639" s="18">
        <f t="shared" si="118"/>
        <v>50</v>
      </c>
      <c r="L1639" s="18">
        <f t="shared" si="119"/>
        <v>11892829.931446189</v>
      </c>
    </row>
    <row r="1640" spans="9:12" ht="12.75">
      <c r="I1640" s="18">
        <v>806.5</v>
      </c>
      <c r="J1640" s="18">
        <f t="shared" si="117"/>
        <v>600129004.0891299</v>
      </c>
      <c r="K1640" s="18">
        <f t="shared" si="118"/>
        <v>50</v>
      </c>
      <c r="L1640" s="18">
        <f t="shared" si="119"/>
        <v>12002580.081782598</v>
      </c>
    </row>
    <row r="1641" spans="9:12" ht="12.75">
      <c r="I1641" s="18">
        <v>807</v>
      </c>
      <c r="J1641" s="18">
        <f t="shared" si="117"/>
        <v>605667151.77234</v>
      </c>
      <c r="K1641" s="18">
        <f t="shared" si="118"/>
        <v>50</v>
      </c>
      <c r="L1641" s="18">
        <f t="shared" si="119"/>
        <v>12113343.0354468</v>
      </c>
    </row>
    <row r="1642" spans="9:12" ht="12.75">
      <c r="I1642" s="18">
        <v>807.5</v>
      </c>
      <c r="J1642" s="18">
        <f t="shared" si="117"/>
        <v>611256406.9427499</v>
      </c>
      <c r="K1642" s="18">
        <f t="shared" si="118"/>
        <v>50</v>
      </c>
      <c r="L1642" s="18">
        <f t="shared" si="119"/>
        <v>12225128.138854997</v>
      </c>
    </row>
    <row r="1643" spans="9:12" ht="12.75">
      <c r="I1643" s="18">
        <v>808</v>
      </c>
      <c r="J1643" s="18">
        <f t="shared" si="117"/>
        <v>616897241.2337291</v>
      </c>
      <c r="K1643" s="18">
        <f t="shared" si="118"/>
        <v>50</v>
      </c>
      <c r="L1643" s="18">
        <f t="shared" si="119"/>
        <v>12337944.824674582</v>
      </c>
    </row>
    <row r="1644" spans="9:12" ht="12.75">
      <c r="I1644" s="18">
        <v>808.5</v>
      </c>
      <c r="J1644" s="18">
        <f t="shared" si="117"/>
        <v>622590130.6310015</v>
      </c>
      <c r="K1644" s="18">
        <f t="shared" si="118"/>
        <v>50</v>
      </c>
      <c r="L1644" s="18">
        <f t="shared" si="119"/>
        <v>12451802.61262003</v>
      </c>
    </row>
    <row r="1645" spans="9:12" ht="12.75">
      <c r="I1645" s="18">
        <v>809</v>
      </c>
      <c r="J1645" s="18">
        <f t="shared" si="117"/>
        <v>628335555.5128156</v>
      </c>
      <c r="K1645" s="18">
        <f t="shared" si="118"/>
        <v>50</v>
      </c>
      <c r="L1645" s="18">
        <f t="shared" si="119"/>
        <v>12566711.110256312</v>
      </c>
    </row>
    <row r="1646" spans="9:12" ht="12.75">
      <c r="I1646" s="18">
        <v>809.5</v>
      </c>
      <c r="J1646" s="18">
        <f t="shared" si="117"/>
        <v>634134000.690477</v>
      </c>
      <c r="K1646" s="18">
        <f t="shared" si="118"/>
        <v>50</v>
      </c>
      <c r="L1646" s="18">
        <f t="shared" si="119"/>
        <v>12682680.01380954</v>
      </c>
    </row>
    <row r="1647" spans="9:12" ht="12.75">
      <c r="I1647" s="18">
        <v>810</v>
      </c>
      <c r="J1647" s="18">
        <f t="shared" si="117"/>
        <v>639985955.4492551</v>
      </c>
      <c r="K1647" s="18">
        <f t="shared" si="118"/>
        <v>50</v>
      </c>
      <c r="L1647" s="18">
        <f t="shared" si="119"/>
        <v>12799719.108985102</v>
      </c>
    </row>
    <row r="1648" spans="9:12" ht="12.75">
      <c r="I1648" s="18">
        <v>810.5</v>
      </c>
      <c r="J1648" s="18">
        <f t="shared" si="117"/>
        <v>645891913.5896767</v>
      </c>
      <c r="K1648" s="18">
        <f t="shared" si="118"/>
        <v>50</v>
      </c>
      <c r="L1648" s="18">
        <f t="shared" si="119"/>
        <v>12917838.271793535</v>
      </c>
    </row>
    <row r="1649" spans="9:12" ht="12.75">
      <c r="I1649" s="18">
        <v>811</v>
      </c>
      <c r="J1649" s="18">
        <f t="shared" si="117"/>
        <v>651852373.4691855</v>
      </c>
      <c r="K1649" s="18">
        <f t="shared" si="118"/>
        <v>50</v>
      </c>
      <c r="L1649" s="18">
        <f t="shared" si="119"/>
        <v>13037047.46938371</v>
      </c>
    </row>
    <row r="1650" spans="9:12" ht="12.75">
      <c r="I1650" s="18">
        <v>811.5</v>
      </c>
      <c r="J1650" s="18">
        <f t="shared" si="117"/>
        <v>657867838.0442029</v>
      </c>
      <c r="K1650" s="18">
        <f t="shared" si="118"/>
        <v>50</v>
      </c>
      <c r="L1650" s="18">
        <f t="shared" si="119"/>
        <v>13157356.760884058</v>
      </c>
    </row>
    <row r="1651" spans="9:12" ht="12.75">
      <c r="I1651" s="18">
        <v>812</v>
      </c>
      <c r="J1651" s="18">
        <f t="shared" si="117"/>
        <v>663938814.9125648</v>
      </c>
      <c r="K1651" s="18">
        <f t="shared" si="118"/>
        <v>50</v>
      </c>
      <c r="L1651" s="18">
        <f t="shared" si="119"/>
        <v>13278776.298251295</v>
      </c>
    </row>
    <row r="1652" spans="9:12" ht="12.75">
      <c r="I1652" s="18">
        <v>812.5</v>
      </c>
      <c r="J1652" s="18">
        <f t="shared" si="117"/>
        <v>670065816.35635</v>
      </c>
      <c r="K1652" s="18">
        <f t="shared" si="118"/>
        <v>50</v>
      </c>
      <c r="L1652" s="18">
        <f t="shared" si="119"/>
        <v>13401316.327126998</v>
      </c>
    </row>
    <row r="1653" spans="9:12" ht="12.75">
      <c r="I1653" s="18">
        <v>813</v>
      </c>
      <c r="J1653" s="18">
        <f t="shared" si="117"/>
        <v>676249359.3851147</v>
      </c>
      <c r="K1653" s="18">
        <f t="shared" si="118"/>
        <v>50</v>
      </c>
      <c r="L1653" s="18">
        <f t="shared" si="119"/>
        <v>13524987.187702293</v>
      </c>
    </row>
    <row r="1654" spans="9:12" ht="12.75">
      <c r="I1654" s="18">
        <v>813.5</v>
      </c>
      <c r="J1654" s="18">
        <f t="shared" si="117"/>
        <v>682489965.7795169</v>
      </c>
      <c r="K1654" s="18">
        <f t="shared" si="118"/>
        <v>50</v>
      </c>
      <c r="L1654" s="18">
        <f t="shared" si="119"/>
        <v>13649799.315590339</v>
      </c>
    </row>
    <row r="1655" spans="9:12" ht="12.75">
      <c r="I1655" s="18">
        <v>814</v>
      </c>
      <c r="J1655" s="18">
        <f t="shared" si="117"/>
        <v>688788162.1353387</v>
      </c>
      <c r="K1655" s="18">
        <f t="shared" si="118"/>
        <v>50</v>
      </c>
      <c r="L1655" s="18">
        <f t="shared" si="119"/>
        <v>13775763.242706774</v>
      </c>
    </row>
    <row r="1656" spans="9:12" ht="12.75">
      <c r="I1656" s="18">
        <v>814.5</v>
      </c>
      <c r="J1656" s="18">
        <f t="shared" si="117"/>
        <v>695144479.9079331</v>
      </c>
      <c r="K1656" s="18">
        <f t="shared" si="118"/>
        <v>50</v>
      </c>
      <c r="L1656" s="18">
        <f t="shared" si="119"/>
        <v>13902889.598158663</v>
      </c>
    </row>
    <row r="1657" spans="9:12" ht="12.75">
      <c r="I1657" s="18">
        <v>815</v>
      </c>
      <c r="J1657" s="18">
        <f t="shared" si="117"/>
        <v>701559455.4570578</v>
      </c>
      <c r="K1657" s="18">
        <f t="shared" si="118"/>
        <v>50</v>
      </c>
      <c r="L1657" s="18">
        <f t="shared" si="119"/>
        <v>14031189.109141156</v>
      </c>
    </row>
    <row r="1658" spans="9:12" ht="12.75">
      <c r="I1658" s="18">
        <v>815.5</v>
      </c>
      <c r="J1658" s="18">
        <f t="shared" si="117"/>
        <v>708033630.0921434</v>
      </c>
      <c r="K1658" s="18">
        <f t="shared" si="118"/>
        <v>50</v>
      </c>
      <c r="L1658" s="18">
        <f t="shared" si="119"/>
        <v>14160672.60184287</v>
      </c>
    </row>
    <row r="1659" spans="9:12" ht="12.75">
      <c r="I1659" s="18">
        <v>816</v>
      </c>
      <c r="J1659" s="18">
        <f t="shared" si="117"/>
        <v>714567550.1179672</v>
      </c>
      <c r="K1659" s="18">
        <f t="shared" si="118"/>
        <v>50</v>
      </c>
      <c r="L1659" s="18">
        <f t="shared" si="119"/>
        <v>14291351.002359346</v>
      </c>
    </row>
    <row r="1660" spans="9:12" ht="12.75">
      <c r="I1660" s="18">
        <v>816.5</v>
      </c>
      <c r="J1660" s="18">
        <f t="shared" si="117"/>
        <v>721161766.8807468</v>
      </c>
      <c r="K1660" s="18">
        <f t="shared" si="118"/>
        <v>50</v>
      </c>
      <c r="L1660" s="18">
        <f t="shared" si="119"/>
        <v>14423235.337614937</v>
      </c>
    </row>
    <row r="1661" spans="9:12" ht="12.75">
      <c r="I1661" s="18">
        <v>817</v>
      </c>
      <c r="J1661" s="18">
        <f t="shared" si="117"/>
        <v>727816836.8146725</v>
      </c>
      <c r="K1661" s="18">
        <f t="shared" si="118"/>
        <v>50</v>
      </c>
      <c r="L1661" s="18">
        <f t="shared" si="119"/>
        <v>14556336.73629345</v>
      </c>
    </row>
    <row r="1662" spans="9:12" ht="12.75">
      <c r="I1662" s="18">
        <v>817.5</v>
      </c>
      <c r="J1662" s="18">
        <f t="shared" si="117"/>
        <v>734533321.4888545</v>
      </c>
      <c r="K1662" s="18">
        <f t="shared" si="118"/>
        <v>50</v>
      </c>
      <c r="L1662" s="18">
        <f t="shared" si="119"/>
        <v>14690666.429777091</v>
      </c>
    </row>
    <row r="1663" spans="9:12" ht="12.75">
      <c r="I1663" s="18">
        <v>818</v>
      </c>
      <c r="J1663" s="18">
        <f t="shared" si="117"/>
        <v>741311787.6547092</v>
      </c>
      <c r="K1663" s="18">
        <f t="shared" si="118"/>
        <v>50</v>
      </c>
      <c r="L1663" s="18">
        <f t="shared" si="119"/>
        <v>14826235.753094185</v>
      </c>
    </row>
    <row r="1664" spans="9:12" ht="12.75">
      <c r="I1664" s="18">
        <v>818.5</v>
      </c>
      <c r="J1664" s="18">
        <f t="shared" si="117"/>
        <v>748152807.2937877</v>
      </c>
      <c r="K1664" s="18">
        <f t="shared" si="118"/>
        <v>50</v>
      </c>
      <c r="L1664" s="18">
        <f t="shared" si="119"/>
        <v>14963056.145875754</v>
      </c>
    </row>
    <row r="1665" spans="9:12" ht="12.75">
      <c r="I1665" s="18">
        <v>819</v>
      </c>
      <c r="J1665" s="18">
        <f t="shared" si="117"/>
        <v>755056957.6660339</v>
      </c>
      <c r="K1665" s="18">
        <f t="shared" si="118"/>
        <v>50</v>
      </c>
      <c r="L1665" s="18">
        <f t="shared" si="119"/>
        <v>15101139.153320678</v>
      </c>
    </row>
    <row r="1666" spans="9:12" ht="12.75">
      <c r="I1666" s="18">
        <v>819.5</v>
      </c>
      <c r="J1666" s="18">
        <f t="shared" si="117"/>
        <v>762024821.3585011</v>
      </c>
      <c r="K1666" s="18">
        <f t="shared" si="118"/>
        <v>50</v>
      </c>
      <c r="L1666" s="18">
        <f t="shared" si="119"/>
        <v>15240496.427170021</v>
      </c>
    </row>
    <row r="1667" spans="9:12" ht="12.75">
      <c r="I1667" s="18">
        <v>820</v>
      </c>
      <c r="J1667" s="18">
        <f t="shared" si="117"/>
        <v>769056986.3345115</v>
      </c>
      <c r="K1667" s="18">
        <f t="shared" si="118"/>
        <v>50</v>
      </c>
      <c r="L1667" s="18">
        <f t="shared" si="119"/>
        <v>15381139.72669023</v>
      </c>
    </row>
    <row r="1668" spans="9:12" ht="12.75">
      <c r="I1668" s="18">
        <v>820.5</v>
      </c>
      <c r="J1668" s="18">
        <f t="shared" si="117"/>
        <v>776154045.9832621</v>
      </c>
      <c r="K1668" s="18">
        <f t="shared" si="118"/>
        <v>50</v>
      </c>
      <c r="L1668" s="18">
        <f t="shared" si="119"/>
        <v>15523080.919665242</v>
      </c>
    </row>
    <row r="1669" spans="9:12" ht="12.75">
      <c r="I1669" s="18">
        <v>821</v>
      </c>
      <c r="J1669" s="18">
        <f t="shared" si="117"/>
        <v>783316599.1699075</v>
      </c>
      <c r="K1669" s="18">
        <f t="shared" si="118"/>
        <v>50</v>
      </c>
      <c r="L1669" s="18">
        <f t="shared" si="119"/>
        <v>15666331.983398149</v>
      </c>
    </row>
    <row r="1670" spans="9:12" ht="12.75">
      <c r="I1670" s="18">
        <v>821.5</v>
      </c>
      <c r="J1670" s="18">
        <f t="shared" si="117"/>
        <v>790545250.2860861</v>
      </c>
      <c r="K1670" s="18">
        <f t="shared" si="118"/>
        <v>50</v>
      </c>
      <c r="L1670" s="18">
        <f t="shared" si="119"/>
        <v>15810905.005721722</v>
      </c>
    </row>
    <row r="1671" spans="9:12" ht="12.75">
      <c r="I1671" s="18">
        <v>822</v>
      </c>
      <c r="J1671" s="18">
        <f t="shared" si="117"/>
        <v>797840609.3009192</v>
      </c>
      <c r="K1671" s="18">
        <f t="shared" si="118"/>
        <v>50</v>
      </c>
      <c r="L1671" s="18">
        <f t="shared" si="119"/>
        <v>15956812.186018383</v>
      </c>
    </row>
    <row r="1672" spans="9:12" ht="12.75">
      <c r="I1672" s="18">
        <v>822.5</v>
      </c>
      <c r="J1672" s="18">
        <f t="shared" si="117"/>
        <v>805203291.8124884</v>
      </c>
      <c r="K1672" s="18">
        <f t="shared" si="118"/>
        <v>50</v>
      </c>
      <c r="L1672" s="18">
        <f t="shared" si="119"/>
        <v>16104065.836249769</v>
      </c>
    </row>
    <row r="1673" spans="9:12" ht="12.75">
      <c r="I1673" s="18">
        <v>823</v>
      </c>
      <c r="J1673" s="18">
        <f t="shared" si="117"/>
        <v>812633919.099772</v>
      </c>
      <c r="K1673" s="18">
        <f t="shared" si="118"/>
        <v>50</v>
      </c>
      <c r="L1673" s="18">
        <f t="shared" si="119"/>
        <v>16252678.38199544</v>
      </c>
    </row>
    <row r="1674" spans="9:12" ht="12.75">
      <c r="I1674" s="18">
        <v>823.5</v>
      </c>
      <c r="J1674" s="18">
        <f t="shared" si="117"/>
        <v>820133118.1750784</v>
      </c>
      <c r="K1674" s="18">
        <f t="shared" si="118"/>
        <v>50</v>
      </c>
      <c r="L1674" s="18">
        <f t="shared" si="119"/>
        <v>16402662.363501567</v>
      </c>
    </row>
    <row r="1675" spans="9:12" ht="12.75">
      <c r="I1675" s="18">
        <v>824</v>
      </c>
      <c r="J1675" s="18">
        <f t="shared" si="117"/>
        <v>827701521.8369508</v>
      </c>
      <c r="K1675" s="18">
        <f t="shared" si="118"/>
        <v>50</v>
      </c>
      <c r="L1675" s="18">
        <f t="shared" si="119"/>
        <v>16554030.436739016</v>
      </c>
    </row>
    <row r="1676" spans="9:12" ht="12.75">
      <c r="I1676" s="18">
        <v>824.5</v>
      </c>
      <c r="J1676" s="18">
        <f t="shared" si="117"/>
        <v>835339768.7235596</v>
      </c>
      <c r="K1676" s="18">
        <f t="shared" si="118"/>
        <v>50</v>
      </c>
      <c r="L1676" s="18">
        <f t="shared" si="119"/>
        <v>16706795.374471193</v>
      </c>
    </row>
    <row r="1677" spans="9:12" ht="12.75">
      <c r="I1677" s="18">
        <v>825</v>
      </c>
      <c r="J1677" s="18">
        <f t="shared" si="117"/>
        <v>843048503.3666018</v>
      </c>
      <c r="K1677" s="18">
        <f t="shared" si="118"/>
        <v>50</v>
      </c>
      <c r="L1677" s="18">
        <f t="shared" si="119"/>
        <v>16860970.067332037</v>
      </c>
    </row>
    <row r="1678" spans="9:12" ht="12.75">
      <c r="I1678" s="18">
        <v>825.5</v>
      </c>
      <c r="J1678" s="18">
        <f t="shared" si="117"/>
        <v>850828376.2456825</v>
      </c>
      <c r="K1678" s="18">
        <f t="shared" si="118"/>
        <v>50</v>
      </c>
      <c r="L1678" s="18">
        <f t="shared" si="119"/>
        <v>17016567.52491365</v>
      </c>
    </row>
    <row r="1679" spans="9:12" ht="12.75">
      <c r="I1679" s="18">
        <v>826</v>
      </c>
      <c r="J1679" s="18">
        <f t="shared" si="117"/>
        <v>858680043.8431996</v>
      </c>
      <c r="K1679" s="18">
        <f t="shared" si="118"/>
        <v>50</v>
      </c>
      <c r="L1679" s="18">
        <f t="shared" si="119"/>
        <v>17173600.876863994</v>
      </c>
    </row>
    <row r="1680" spans="9:12" ht="12.75">
      <c r="I1680" s="18">
        <v>826.5</v>
      </c>
      <c r="J1680" s="18">
        <f t="shared" si="117"/>
        <v>866604168.6997496</v>
      </c>
      <c r="K1680" s="18">
        <f t="shared" si="118"/>
        <v>50</v>
      </c>
      <c r="L1680" s="18">
        <f t="shared" si="119"/>
        <v>17332083.37399499</v>
      </c>
    </row>
    <row r="1681" spans="9:12" ht="12.75">
      <c r="I1681" s="18">
        <v>827</v>
      </c>
      <c r="J1681" s="18">
        <f t="shared" si="117"/>
        <v>874601419.4700232</v>
      </c>
      <c r="K1681" s="18">
        <f t="shared" si="118"/>
        <v>50</v>
      </c>
      <c r="L1681" s="18">
        <f t="shared" si="119"/>
        <v>17492028.389400464</v>
      </c>
    </row>
    <row r="1682" spans="9:12" ht="12.75">
      <c r="I1682" s="18">
        <v>827.5</v>
      </c>
      <c r="J1682" s="18">
        <f t="shared" si="117"/>
        <v>882672470.9792352</v>
      </c>
      <c r="K1682" s="18">
        <f t="shared" si="118"/>
        <v>50</v>
      </c>
      <c r="L1682" s="18">
        <f t="shared" si="119"/>
        <v>17653449.419584703</v>
      </c>
    </row>
    <row r="1683" spans="9:12" ht="12.75">
      <c r="I1683" s="18">
        <v>828</v>
      </c>
      <c r="J1683" s="18">
        <f t="shared" si="117"/>
        <v>890818004.2800678</v>
      </c>
      <c r="K1683" s="18">
        <f t="shared" si="118"/>
        <v>50</v>
      </c>
      <c r="L1683" s="18">
        <f t="shared" si="119"/>
        <v>17816360.085601356</v>
      </c>
    </row>
    <row r="1684" spans="9:12" ht="12.75">
      <c r="I1684" s="18">
        <v>828.5</v>
      </c>
      <c r="J1684" s="18">
        <f t="shared" si="117"/>
        <v>899038706.7101313</v>
      </c>
      <c r="K1684" s="18">
        <f t="shared" si="118"/>
        <v>50</v>
      </c>
      <c r="L1684" s="18">
        <f t="shared" si="119"/>
        <v>17980774.134202626</v>
      </c>
    </row>
    <row r="1685" spans="9:12" ht="12.75">
      <c r="I1685" s="18">
        <v>829</v>
      </c>
      <c r="J1685" s="18">
        <f t="shared" si="117"/>
        <v>907335271.9499735</v>
      </c>
      <c r="K1685" s="18">
        <f t="shared" si="118"/>
        <v>50</v>
      </c>
      <c r="L1685" s="18">
        <f t="shared" si="119"/>
        <v>18146705.43899947</v>
      </c>
    </row>
    <row r="1686" spans="9:12" ht="12.75">
      <c r="I1686" s="18">
        <v>829.5</v>
      </c>
      <c r="J1686" s="18">
        <f t="shared" si="117"/>
        <v>915708400.0816091</v>
      </c>
      <c r="K1686" s="18">
        <f t="shared" si="118"/>
        <v>50</v>
      </c>
      <c r="L1686" s="18">
        <f t="shared" si="119"/>
        <v>18314168.001632184</v>
      </c>
    </row>
    <row r="1687" spans="9:12" ht="12.75">
      <c r="I1687" s="18">
        <v>830</v>
      </c>
      <c r="J1687" s="18">
        <f t="shared" si="117"/>
        <v>924158797.6475896</v>
      </c>
      <c r="K1687" s="18">
        <f t="shared" si="118"/>
        <v>50</v>
      </c>
      <c r="L1687" s="18">
        <f t="shared" si="119"/>
        <v>18483175.952951793</v>
      </c>
    </row>
    <row r="1688" spans="9:12" ht="12.75">
      <c r="I1688" s="18">
        <v>830.5</v>
      </c>
      <c r="J1688" s="18">
        <f t="shared" si="117"/>
        <v>932687177.7106341</v>
      </c>
      <c r="K1688" s="18">
        <f t="shared" si="118"/>
        <v>50</v>
      </c>
      <c r="L1688" s="18">
        <f t="shared" si="119"/>
        <v>18653743.554212682</v>
      </c>
    </row>
    <row r="1689" spans="9:12" ht="12.75">
      <c r="I1689" s="18">
        <v>831</v>
      </c>
      <c r="J1689" s="18">
        <f t="shared" si="117"/>
        <v>941294259.9137859</v>
      </c>
      <c r="K1689" s="18">
        <f t="shared" si="118"/>
        <v>50</v>
      </c>
      <c r="L1689" s="18">
        <f t="shared" si="119"/>
        <v>18825885.19827572</v>
      </c>
    </row>
    <row r="1690" spans="9:12" ht="12.75">
      <c r="I1690" s="18">
        <v>831.5</v>
      </c>
      <c r="J1690" s="18">
        <f t="shared" si="117"/>
        <v>949980770.5411487</v>
      </c>
      <c r="K1690" s="18">
        <f t="shared" si="118"/>
        <v>50</v>
      </c>
      <c r="L1690" s="18">
        <f t="shared" si="119"/>
        <v>18999615.410822973</v>
      </c>
    </row>
    <row r="1691" spans="9:12" ht="12.75">
      <c r="I1691" s="18">
        <v>832</v>
      </c>
      <c r="J1691" s="18">
        <f aca="true" t="shared" si="120" ref="J1691:J1754">$I$18*POWER(COSH(I1691/($I$7*100/(2*PI()*$I$4)))+$I$11*SINH(I1691/($I$7*100/(2*PI()*$I$4))),2)</f>
        <v>958747442.5791674</v>
      </c>
      <c r="K1691" s="18">
        <f t="shared" si="118"/>
        <v>50</v>
      </c>
      <c r="L1691" s="18">
        <f t="shared" si="119"/>
        <v>19174948.851583347</v>
      </c>
    </row>
    <row r="1692" spans="9:12" ht="12.75">
      <c r="I1692" s="18">
        <v>832.5</v>
      </c>
      <c r="J1692" s="18">
        <f t="shared" si="120"/>
        <v>967595015.7784745</v>
      </c>
      <c r="K1692" s="18">
        <f aca="true" t="shared" si="121" ref="K1692:K1755">$I$6</f>
        <v>50</v>
      </c>
      <c r="L1692" s="18">
        <f aca="true" t="shared" si="122" ref="L1692:L1755">J1692/K1692</f>
        <v>19351900.31556949</v>
      </c>
    </row>
    <row r="1693" spans="9:12" ht="12.75">
      <c r="I1693" s="18">
        <v>833</v>
      </c>
      <c r="J1693" s="18">
        <f t="shared" si="120"/>
        <v>976524236.7163209</v>
      </c>
      <c r="K1693" s="18">
        <f t="shared" si="121"/>
        <v>50</v>
      </c>
      <c r="L1693" s="18">
        <f t="shared" si="122"/>
        <v>19530484.73432642</v>
      </c>
    </row>
    <row r="1694" spans="9:12" ht="12.75">
      <c r="I1694" s="18">
        <v>833.5</v>
      </c>
      <c r="J1694" s="18">
        <f t="shared" si="120"/>
        <v>985535858.8595704</v>
      </c>
      <c r="K1694" s="18">
        <f t="shared" si="121"/>
        <v>50</v>
      </c>
      <c r="L1694" s="18">
        <f t="shared" si="122"/>
        <v>19710717.177191406</v>
      </c>
    </row>
    <row r="1695" spans="9:12" ht="12.75">
      <c r="I1695" s="18">
        <v>834</v>
      </c>
      <c r="J1695" s="18">
        <f t="shared" si="120"/>
        <v>994630642.6282711</v>
      </c>
      <c r="K1695" s="18">
        <f t="shared" si="121"/>
        <v>50</v>
      </c>
      <c r="L1695" s="18">
        <f t="shared" si="122"/>
        <v>19892612.852565423</v>
      </c>
    </row>
    <row r="1696" spans="9:12" ht="12.75">
      <c r="I1696" s="18">
        <v>834.5</v>
      </c>
      <c r="J1696" s="18">
        <f t="shared" si="120"/>
        <v>1003809355.4598354</v>
      </c>
      <c r="K1696" s="18">
        <f t="shared" si="121"/>
        <v>50</v>
      </c>
      <c r="L1696" s="18">
        <f t="shared" si="122"/>
        <v>20076187.109196708</v>
      </c>
    </row>
    <row r="1697" spans="9:12" ht="12.75">
      <c r="I1697" s="18">
        <v>835</v>
      </c>
      <c r="J1697" s="18">
        <f t="shared" si="120"/>
        <v>1013072771.8737842</v>
      </c>
      <c r="K1697" s="18">
        <f t="shared" si="121"/>
        <v>50</v>
      </c>
      <c r="L1697" s="18">
        <f t="shared" si="122"/>
        <v>20261455.437475685</v>
      </c>
    </row>
    <row r="1698" spans="9:12" ht="12.75">
      <c r="I1698" s="18">
        <v>835.5</v>
      </c>
      <c r="J1698" s="18">
        <f t="shared" si="120"/>
        <v>1022421673.5371127</v>
      </c>
      <c r="K1698" s="18">
        <f t="shared" si="121"/>
        <v>50</v>
      </c>
      <c r="L1698" s="18">
        <f t="shared" si="122"/>
        <v>20448433.470742255</v>
      </c>
    </row>
    <row r="1699" spans="9:12" ht="12.75">
      <c r="I1699" s="18">
        <v>836</v>
      </c>
      <c r="J1699" s="18">
        <f t="shared" si="120"/>
        <v>1031856849.3302461</v>
      </c>
      <c r="K1699" s="18">
        <f t="shared" si="121"/>
        <v>50</v>
      </c>
      <c r="L1699" s="18">
        <f t="shared" si="122"/>
        <v>20637136.98660492</v>
      </c>
    </row>
    <row r="1700" spans="9:12" ht="12.75">
      <c r="I1700" s="18">
        <v>836.5</v>
      </c>
      <c r="J1700" s="18">
        <f t="shared" si="120"/>
        <v>1041379095.413601</v>
      </c>
      <c r="K1700" s="18">
        <f t="shared" si="121"/>
        <v>50</v>
      </c>
      <c r="L1700" s="18">
        <f t="shared" si="122"/>
        <v>20827581.90827202</v>
      </c>
    </row>
    <row r="1701" spans="9:12" ht="12.75">
      <c r="I1701" s="18">
        <v>837</v>
      </c>
      <c r="J1701" s="18">
        <f t="shared" si="120"/>
        <v>1050989215.2947767</v>
      </c>
      <c r="K1701" s="18">
        <f t="shared" si="121"/>
        <v>50</v>
      </c>
      <c r="L1701" s="18">
        <f t="shared" si="122"/>
        <v>21019784.305895533</v>
      </c>
    </row>
    <row r="1702" spans="9:12" ht="12.75">
      <c r="I1702" s="18">
        <v>837.5</v>
      </c>
      <c r="J1702" s="18">
        <f t="shared" si="120"/>
        <v>1060688019.8963538</v>
      </c>
      <c r="K1702" s="18">
        <f t="shared" si="121"/>
        <v>50</v>
      </c>
      <c r="L1702" s="18">
        <f t="shared" si="122"/>
        <v>21213760.397927076</v>
      </c>
    </row>
    <row r="1703" spans="9:12" ht="12.75">
      <c r="I1703" s="18">
        <v>838</v>
      </c>
      <c r="J1703" s="18">
        <f t="shared" si="120"/>
        <v>1070476327.6243138</v>
      </c>
      <c r="K1703" s="18">
        <f t="shared" si="121"/>
        <v>50</v>
      </c>
      <c r="L1703" s="18">
        <f t="shared" si="122"/>
        <v>21409526.552486278</v>
      </c>
    </row>
    <row r="1704" spans="9:12" ht="12.75">
      <c r="I1704" s="18">
        <v>838.5</v>
      </c>
      <c r="J1704" s="18">
        <f t="shared" si="120"/>
        <v>1080354964.437112</v>
      </c>
      <c r="K1704" s="18">
        <f t="shared" si="121"/>
        <v>50</v>
      </c>
      <c r="L1704" s="18">
        <f t="shared" si="122"/>
        <v>21607099.28874224</v>
      </c>
    </row>
    <row r="1705" spans="9:12" ht="12.75">
      <c r="I1705" s="18">
        <v>839</v>
      </c>
      <c r="J1705" s="18">
        <f t="shared" si="120"/>
        <v>1090324763.9153593</v>
      </c>
      <c r="K1705" s="18">
        <f t="shared" si="121"/>
        <v>50</v>
      </c>
      <c r="L1705" s="18">
        <f t="shared" si="122"/>
        <v>21806495.278307185</v>
      </c>
    </row>
    <row r="1706" spans="9:12" ht="12.75">
      <c r="I1706" s="18">
        <v>839.5</v>
      </c>
      <c r="J1706" s="18">
        <f t="shared" si="120"/>
        <v>1100386567.3321733</v>
      </c>
      <c r="K1706" s="18">
        <f t="shared" si="121"/>
        <v>50</v>
      </c>
      <c r="L1706" s="18">
        <f t="shared" si="122"/>
        <v>22007731.346643467</v>
      </c>
    </row>
    <row r="1707" spans="9:12" ht="12.75">
      <c r="I1707" s="18">
        <v>840</v>
      </c>
      <c r="J1707" s="18">
        <f t="shared" si="120"/>
        <v>1110541223.7241616</v>
      </c>
      <c r="K1707" s="18">
        <f t="shared" si="121"/>
        <v>50</v>
      </c>
      <c r="L1707" s="18">
        <f t="shared" si="122"/>
        <v>22210824.474483233</v>
      </c>
    </row>
    <row r="1708" spans="9:12" ht="12.75">
      <c r="I1708" s="18">
        <v>840.5</v>
      </c>
      <c r="J1708" s="18">
        <f t="shared" si="120"/>
        <v>1120789589.9630601</v>
      </c>
      <c r="K1708" s="18">
        <f t="shared" si="121"/>
        <v>50</v>
      </c>
      <c r="L1708" s="18">
        <f t="shared" si="122"/>
        <v>22415791.7992612</v>
      </c>
    </row>
    <row r="1709" spans="9:12" ht="12.75">
      <c r="I1709" s="18">
        <v>841</v>
      </c>
      <c r="J1709" s="18">
        <f t="shared" si="120"/>
        <v>1131132530.8280492</v>
      </c>
      <c r="K1709" s="18">
        <f t="shared" si="121"/>
        <v>50</v>
      </c>
      <c r="L1709" s="18">
        <f t="shared" si="122"/>
        <v>22622650.616560984</v>
      </c>
    </row>
    <row r="1710" spans="9:12" ht="12.75">
      <c r="I1710" s="18">
        <v>841.5</v>
      </c>
      <c r="J1710" s="18">
        <f t="shared" si="120"/>
        <v>1141570919.0787191</v>
      </c>
      <c r="K1710" s="18">
        <f t="shared" si="121"/>
        <v>50</v>
      </c>
      <c r="L1710" s="18">
        <f t="shared" si="122"/>
        <v>22831418.38157438</v>
      </c>
    </row>
    <row r="1711" spans="9:12" ht="12.75">
      <c r="I1711" s="18">
        <v>842</v>
      </c>
      <c r="J1711" s="18">
        <f t="shared" si="120"/>
        <v>1152105635.5287094</v>
      </c>
      <c r="K1711" s="18">
        <f t="shared" si="121"/>
        <v>50</v>
      </c>
      <c r="L1711" s="18">
        <f t="shared" si="122"/>
        <v>23042112.710574187</v>
      </c>
    </row>
    <row r="1712" spans="9:12" ht="12.75">
      <c r="I1712" s="18">
        <v>842.5</v>
      </c>
      <c r="J1712" s="18">
        <f t="shared" si="120"/>
        <v>1162737569.1200497</v>
      </c>
      <c r="K1712" s="18">
        <f t="shared" si="121"/>
        <v>50</v>
      </c>
      <c r="L1712" s="18">
        <f t="shared" si="122"/>
        <v>23254751.382400993</v>
      </c>
    </row>
    <row r="1713" spans="9:12" ht="12.75">
      <c r="I1713" s="18">
        <v>843</v>
      </c>
      <c r="J1713" s="18">
        <f t="shared" si="120"/>
        <v>1173467616.9981515</v>
      </c>
      <c r="K1713" s="18">
        <f t="shared" si="121"/>
        <v>50</v>
      </c>
      <c r="L1713" s="18">
        <f t="shared" si="122"/>
        <v>23469352.33996303</v>
      </c>
    </row>
    <row r="1714" spans="9:12" ht="12.75">
      <c r="I1714" s="18">
        <v>843.5</v>
      </c>
      <c r="J1714" s="18">
        <f t="shared" si="120"/>
        <v>1184296684.5875268</v>
      </c>
      <c r="K1714" s="18">
        <f t="shared" si="121"/>
        <v>50</v>
      </c>
      <c r="L1714" s="18">
        <f t="shared" si="122"/>
        <v>23685933.691750538</v>
      </c>
    </row>
    <row r="1715" spans="9:12" ht="12.75">
      <c r="I1715" s="18">
        <v>844</v>
      </c>
      <c r="J1715" s="18">
        <f t="shared" si="120"/>
        <v>1195225685.6681845</v>
      </c>
      <c r="K1715" s="18">
        <f t="shared" si="121"/>
        <v>50</v>
      </c>
      <c r="L1715" s="18">
        <f t="shared" si="122"/>
        <v>23904513.713363692</v>
      </c>
    </row>
    <row r="1716" spans="9:12" ht="12.75">
      <c r="I1716" s="18">
        <v>844.5</v>
      </c>
      <c r="J1716" s="18">
        <f t="shared" si="120"/>
        <v>1206255542.452729</v>
      </c>
      <c r="K1716" s="18">
        <f t="shared" si="121"/>
        <v>50</v>
      </c>
      <c r="L1716" s="18">
        <f t="shared" si="122"/>
        <v>24125110.84905458</v>
      </c>
    </row>
    <row r="1717" spans="9:12" ht="12.75">
      <c r="I1717" s="18">
        <v>845</v>
      </c>
      <c r="J1717" s="18">
        <f t="shared" si="120"/>
        <v>1217387185.664195</v>
      </c>
      <c r="K1717" s="18">
        <f t="shared" si="121"/>
        <v>50</v>
      </c>
      <c r="L1717" s="18">
        <f t="shared" si="122"/>
        <v>24347743.7132839</v>
      </c>
    </row>
    <row r="1718" spans="9:12" ht="12.75">
      <c r="I1718" s="18">
        <v>845.5</v>
      </c>
      <c r="J1718" s="18">
        <f t="shared" si="120"/>
        <v>1228621554.6145713</v>
      </c>
      <c r="K1718" s="18">
        <f t="shared" si="121"/>
        <v>50</v>
      </c>
      <c r="L1718" s="18">
        <f t="shared" si="122"/>
        <v>24572431.092291426</v>
      </c>
    </row>
    <row r="1719" spans="9:12" ht="12.75">
      <c r="I1719" s="18">
        <v>846</v>
      </c>
      <c r="J1719" s="18">
        <f t="shared" si="120"/>
        <v>1239959597.284061</v>
      </c>
      <c r="K1719" s="18">
        <f t="shared" si="121"/>
        <v>50</v>
      </c>
      <c r="L1719" s="18">
        <f t="shared" si="122"/>
        <v>24799191.945681218</v>
      </c>
    </row>
    <row r="1720" spans="9:12" ht="12.75">
      <c r="I1720" s="18">
        <v>846.5</v>
      </c>
      <c r="J1720" s="18">
        <f t="shared" si="120"/>
        <v>1251402270.4010863</v>
      </c>
      <c r="K1720" s="18">
        <f t="shared" si="121"/>
        <v>50</v>
      </c>
      <c r="L1720" s="18">
        <f t="shared" si="122"/>
        <v>25028045.408021726</v>
      </c>
    </row>
    <row r="1721" spans="9:12" ht="12.75">
      <c r="I1721" s="18">
        <v>847</v>
      </c>
      <c r="J1721" s="18">
        <f t="shared" si="120"/>
        <v>1262950539.5230036</v>
      </c>
      <c r="K1721" s="18">
        <f t="shared" si="121"/>
        <v>50</v>
      </c>
      <c r="L1721" s="18">
        <f t="shared" si="122"/>
        <v>25259010.790460072</v>
      </c>
    </row>
    <row r="1722" spans="9:12" ht="12.75">
      <c r="I1722" s="18">
        <v>847.5</v>
      </c>
      <c r="J1722" s="18">
        <f t="shared" si="120"/>
        <v>1274605379.117593</v>
      </c>
      <c r="K1722" s="18">
        <f t="shared" si="121"/>
        <v>50</v>
      </c>
      <c r="L1722" s="18">
        <f t="shared" si="122"/>
        <v>25492107.58235186</v>
      </c>
    </row>
    <row r="1723" spans="9:12" ht="12.75">
      <c r="I1723" s="18">
        <v>848</v>
      </c>
      <c r="J1723" s="18">
        <f t="shared" si="120"/>
        <v>1286367772.6452804</v>
      </c>
      <c r="K1723" s="18">
        <f t="shared" si="121"/>
        <v>50</v>
      </c>
      <c r="L1723" s="18">
        <f t="shared" si="122"/>
        <v>25727355.452905606</v>
      </c>
    </row>
    <row r="1724" spans="9:12" ht="12.75">
      <c r="I1724" s="18">
        <v>848.5</v>
      </c>
      <c r="J1724" s="18">
        <f t="shared" si="120"/>
        <v>1298238712.6421175</v>
      </c>
      <c r="K1724" s="18">
        <f t="shared" si="121"/>
        <v>50</v>
      </c>
      <c r="L1724" s="18">
        <f t="shared" si="122"/>
        <v>25964774.25284235</v>
      </c>
    </row>
    <row r="1725" spans="9:12" ht="12.75">
      <c r="I1725" s="18">
        <v>849</v>
      </c>
      <c r="J1725" s="18">
        <f t="shared" si="120"/>
        <v>1310219200.8035471</v>
      </c>
      <c r="K1725" s="18">
        <f t="shared" si="121"/>
        <v>50</v>
      </c>
      <c r="L1725" s="18">
        <f t="shared" si="122"/>
        <v>26204384.016070943</v>
      </c>
    </row>
    <row r="1726" spans="9:12" ht="12.75">
      <c r="I1726" s="18">
        <v>849.5</v>
      </c>
      <c r="J1726" s="18">
        <f t="shared" si="120"/>
        <v>1322310248.0689216</v>
      </c>
      <c r="K1726" s="18">
        <f t="shared" si="121"/>
        <v>50</v>
      </c>
      <c r="L1726" s="18">
        <f t="shared" si="122"/>
        <v>26446204.961378433</v>
      </c>
    </row>
    <row r="1727" spans="9:12" ht="12.75">
      <c r="I1727" s="18">
        <v>850</v>
      </c>
      <c r="J1727" s="18">
        <f t="shared" si="120"/>
        <v>1334512874.7068014</v>
      </c>
      <c r="K1727" s="18">
        <f t="shared" si="121"/>
        <v>50</v>
      </c>
      <c r="L1727" s="18">
        <f t="shared" si="122"/>
        <v>26690257.494136028</v>
      </c>
    </row>
    <row r="1728" spans="9:12" ht="12.75">
      <c r="I1728" s="18">
        <v>850.5</v>
      </c>
      <c r="J1728" s="18">
        <f t="shared" si="120"/>
        <v>1346828110.4010637</v>
      </c>
      <c r="K1728" s="18">
        <f t="shared" si="121"/>
        <v>50</v>
      </c>
      <c r="L1728" s="18">
        <f t="shared" si="122"/>
        <v>26936562.208021272</v>
      </c>
    </row>
    <row r="1729" spans="9:12" ht="12.75">
      <c r="I1729" s="18">
        <v>851</v>
      </c>
      <c r="J1729" s="18">
        <f t="shared" si="120"/>
        <v>1359256994.3377705</v>
      </c>
      <c r="K1729" s="18">
        <f t="shared" si="121"/>
        <v>50</v>
      </c>
      <c r="L1729" s="18">
        <f t="shared" si="122"/>
        <v>27185139.88675541</v>
      </c>
    </row>
    <row r="1730" spans="9:12" ht="12.75">
      <c r="I1730" s="18">
        <v>851.5</v>
      </c>
      <c r="J1730" s="18">
        <f t="shared" si="120"/>
        <v>1371800575.2928724</v>
      </c>
      <c r="K1730" s="18">
        <f t="shared" si="121"/>
        <v>50</v>
      </c>
      <c r="L1730" s="18">
        <f t="shared" si="122"/>
        <v>27436011.50585745</v>
      </c>
    </row>
    <row r="1731" spans="9:12" ht="12.75">
      <c r="I1731" s="18">
        <v>852</v>
      </c>
      <c r="J1731" s="18">
        <f t="shared" si="120"/>
        <v>1384459911.7207048</v>
      </c>
      <c r="K1731" s="18">
        <f t="shared" si="121"/>
        <v>50</v>
      </c>
      <c r="L1731" s="18">
        <f t="shared" si="122"/>
        <v>27689198.234414097</v>
      </c>
    </row>
    <row r="1732" spans="9:12" ht="12.75">
      <c r="I1732" s="18">
        <v>852.5</v>
      </c>
      <c r="J1732" s="18">
        <f t="shared" si="120"/>
        <v>1397236071.8432877</v>
      </c>
      <c r="K1732" s="18">
        <f t="shared" si="121"/>
        <v>50</v>
      </c>
      <c r="L1732" s="18">
        <f t="shared" si="122"/>
        <v>27944721.436865754</v>
      </c>
    </row>
    <row r="1733" spans="9:12" ht="12.75">
      <c r="I1733" s="18">
        <v>853</v>
      </c>
      <c r="J1733" s="18">
        <f t="shared" si="120"/>
        <v>1410130133.7404852</v>
      </c>
      <c r="K1733" s="18">
        <f t="shared" si="121"/>
        <v>50</v>
      </c>
      <c r="L1733" s="18">
        <f t="shared" si="122"/>
        <v>28202602.674809705</v>
      </c>
    </row>
    <row r="1734" spans="9:12" ht="12.75">
      <c r="I1734" s="18">
        <v>853.5</v>
      </c>
      <c r="J1734" s="18">
        <f t="shared" si="120"/>
        <v>1423143185.4409657</v>
      </c>
      <c r="K1734" s="18">
        <f t="shared" si="121"/>
        <v>50</v>
      </c>
      <c r="L1734" s="18">
        <f t="shared" si="122"/>
        <v>28462863.708819315</v>
      </c>
    </row>
    <row r="1735" spans="9:12" ht="12.75">
      <c r="I1735" s="18">
        <v>854</v>
      </c>
      <c r="J1735" s="18">
        <f t="shared" si="120"/>
        <v>1436276325.0140064</v>
      </c>
      <c r="K1735" s="18">
        <f t="shared" si="121"/>
        <v>50</v>
      </c>
      <c r="L1735" s="18">
        <f t="shared" si="122"/>
        <v>28725526.500280127</v>
      </c>
    </row>
    <row r="1736" spans="9:12" ht="12.75">
      <c r="I1736" s="18">
        <v>854.5</v>
      </c>
      <c r="J1736" s="18">
        <f t="shared" si="120"/>
        <v>1449530660.662166</v>
      </c>
      <c r="K1736" s="18">
        <f t="shared" si="121"/>
        <v>50</v>
      </c>
      <c r="L1736" s="18">
        <f t="shared" si="122"/>
        <v>28990613.21324332</v>
      </c>
    </row>
    <row r="1737" spans="9:12" ht="12.75">
      <c r="I1737" s="18">
        <v>855</v>
      </c>
      <c r="J1737" s="18">
        <f t="shared" si="120"/>
        <v>1462907310.8147793</v>
      </c>
      <c r="K1737" s="18">
        <f t="shared" si="121"/>
        <v>50</v>
      </c>
      <c r="L1737" s="18">
        <f t="shared" si="122"/>
        <v>29258146.216295585</v>
      </c>
    </row>
    <row r="1738" spans="9:12" ht="12.75">
      <c r="I1738" s="18">
        <v>855.5</v>
      </c>
      <c r="J1738" s="18">
        <f t="shared" si="120"/>
        <v>1476407404.2223506</v>
      </c>
      <c r="K1738" s="18">
        <f t="shared" si="121"/>
        <v>50</v>
      </c>
      <c r="L1738" s="18">
        <f t="shared" si="122"/>
        <v>29528148.08444701</v>
      </c>
    </row>
    <row r="1739" spans="9:12" ht="12.75">
      <c r="I1739" s="18">
        <v>856</v>
      </c>
      <c r="J1739" s="18">
        <f t="shared" si="120"/>
        <v>1490032080.0517895</v>
      </c>
      <c r="K1739" s="18">
        <f t="shared" si="121"/>
        <v>50</v>
      </c>
      <c r="L1739" s="18">
        <f t="shared" si="122"/>
        <v>29800641.60103579</v>
      </c>
    </row>
    <row r="1740" spans="9:12" ht="12.75">
      <c r="I1740" s="18">
        <v>856.5</v>
      </c>
      <c r="J1740" s="18">
        <f t="shared" si="120"/>
        <v>1503782487.9825325</v>
      </c>
      <c r="K1740" s="18">
        <f t="shared" si="121"/>
        <v>50</v>
      </c>
      <c r="L1740" s="18">
        <f t="shared" si="122"/>
        <v>30075649.75965065</v>
      </c>
    </row>
    <row r="1741" spans="9:12" ht="12.75">
      <c r="I1741" s="18">
        <v>857</v>
      </c>
      <c r="J1741" s="18">
        <f t="shared" si="120"/>
        <v>1517659788.303567</v>
      </c>
      <c r="K1741" s="18">
        <f t="shared" si="121"/>
        <v>50</v>
      </c>
      <c r="L1741" s="18">
        <f t="shared" si="122"/>
        <v>30353195.76607134</v>
      </c>
    </row>
    <row r="1742" spans="9:12" ht="12.75">
      <c r="I1742" s="18">
        <v>857.5</v>
      </c>
      <c r="J1742" s="18">
        <f t="shared" si="120"/>
        <v>1531665152.011335</v>
      </c>
      <c r="K1742" s="18">
        <f t="shared" si="121"/>
        <v>50</v>
      </c>
      <c r="L1742" s="18">
        <f t="shared" si="122"/>
        <v>30633303.040226698</v>
      </c>
    </row>
    <row r="1743" spans="9:12" ht="12.75">
      <c r="I1743" s="18">
        <v>858</v>
      </c>
      <c r="J1743" s="18">
        <f t="shared" si="120"/>
        <v>1545799760.9085326</v>
      </c>
      <c r="K1743" s="18">
        <f t="shared" si="121"/>
        <v>50</v>
      </c>
      <c r="L1743" s="18">
        <f t="shared" si="122"/>
        <v>30915995.218170654</v>
      </c>
    </row>
    <row r="1744" spans="9:12" ht="12.75">
      <c r="I1744" s="18">
        <v>858.5</v>
      </c>
      <c r="J1744" s="18">
        <f t="shared" si="120"/>
        <v>1560064807.7038553</v>
      </c>
      <c r="K1744" s="18">
        <f t="shared" si="121"/>
        <v>50</v>
      </c>
      <c r="L1744" s="18">
        <f t="shared" si="122"/>
        <v>31201296.154077105</v>
      </c>
    </row>
    <row r="1745" spans="9:12" ht="12.75">
      <c r="I1745" s="18">
        <v>859</v>
      </c>
      <c r="J1745" s="18">
        <f t="shared" si="120"/>
        <v>1574461496.112617</v>
      </c>
      <c r="K1745" s="18">
        <f t="shared" si="121"/>
        <v>50</v>
      </c>
      <c r="L1745" s="18">
        <f t="shared" si="122"/>
        <v>31489229.922252342</v>
      </c>
    </row>
    <row r="1746" spans="9:12" ht="12.75">
      <c r="I1746" s="18">
        <v>859.5</v>
      </c>
      <c r="J1746" s="18">
        <f t="shared" si="120"/>
        <v>1588991040.9583416</v>
      </c>
      <c r="K1746" s="18">
        <f t="shared" si="121"/>
        <v>50</v>
      </c>
      <c r="L1746" s="18">
        <f t="shared" si="122"/>
        <v>31779820.81916683</v>
      </c>
    </row>
    <row r="1747" spans="9:12" ht="12.75">
      <c r="I1747" s="18">
        <v>860</v>
      </c>
      <c r="J1747" s="18">
        <f t="shared" si="120"/>
        <v>1603654668.2752671</v>
      </c>
      <c r="K1747" s="18">
        <f t="shared" si="121"/>
        <v>50</v>
      </c>
      <c r="L1747" s="18">
        <f t="shared" si="122"/>
        <v>32073093.36550534</v>
      </c>
    </row>
    <row r="1748" spans="9:12" ht="12.75">
      <c r="I1748" s="18">
        <v>860.5</v>
      </c>
      <c r="J1748" s="18">
        <f t="shared" si="120"/>
        <v>1618453615.4117875</v>
      </c>
      <c r="K1748" s="18">
        <f t="shared" si="121"/>
        <v>50</v>
      </c>
      <c r="L1748" s="18">
        <f t="shared" si="122"/>
        <v>32369072.30823575</v>
      </c>
    </row>
    <row r="1749" spans="9:12" ht="12.75">
      <c r="I1749" s="18">
        <v>861</v>
      </c>
      <c r="J1749" s="18">
        <f t="shared" si="120"/>
        <v>1633389131.1348853</v>
      </c>
      <c r="K1749" s="18">
        <f t="shared" si="121"/>
        <v>50</v>
      </c>
      <c r="L1749" s="18">
        <f t="shared" si="122"/>
        <v>32667782.622697707</v>
      </c>
    </row>
    <row r="1750" spans="9:12" ht="12.75">
      <c r="I1750" s="18">
        <v>861.5</v>
      </c>
      <c r="J1750" s="18">
        <f t="shared" si="120"/>
        <v>1648462475.7354927</v>
      </c>
      <c r="K1750" s="18">
        <f t="shared" si="121"/>
        <v>50</v>
      </c>
      <c r="L1750" s="18">
        <f t="shared" si="122"/>
        <v>32969249.514709853</v>
      </c>
    </row>
    <row r="1751" spans="9:12" ht="12.75">
      <c r="I1751" s="18">
        <v>862</v>
      </c>
      <c r="J1751" s="18">
        <f t="shared" si="120"/>
        <v>1663674921.134829</v>
      </c>
      <c r="K1751" s="18">
        <f t="shared" si="121"/>
        <v>50</v>
      </c>
      <c r="L1751" s="18">
        <f t="shared" si="122"/>
        <v>33273498.42269658</v>
      </c>
    </row>
    <row r="1752" spans="9:12" ht="12.75">
      <c r="I1752" s="18">
        <v>862.5</v>
      </c>
      <c r="J1752" s="18">
        <f t="shared" si="120"/>
        <v>1679027750.9917521</v>
      </c>
      <c r="K1752" s="18">
        <f t="shared" si="121"/>
        <v>50</v>
      </c>
      <c r="L1752" s="18">
        <f t="shared" si="122"/>
        <v>33580555.01983504</v>
      </c>
    </row>
    <row r="1753" spans="9:12" ht="12.75">
      <c r="I1753" s="18">
        <v>863</v>
      </c>
      <c r="J1753" s="18">
        <f t="shared" si="120"/>
        <v>1694522260.8110485</v>
      </c>
      <c r="K1753" s="18">
        <f t="shared" si="121"/>
        <v>50</v>
      </c>
      <c r="L1753" s="18">
        <f t="shared" si="122"/>
        <v>33890445.21622097</v>
      </c>
    </row>
    <row r="1754" spans="9:12" ht="12.75">
      <c r="I1754" s="18">
        <v>863.5</v>
      </c>
      <c r="J1754" s="18">
        <f t="shared" si="120"/>
        <v>1710159758.052774</v>
      </c>
      <c r="K1754" s="18">
        <f t="shared" si="121"/>
        <v>50</v>
      </c>
      <c r="L1754" s="18">
        <f t="shared" si="122"/>
        <v>34203195.161055475</v>
      </c>
    </row>
    <row r="1755" spans="9:12" ht="12.75">
      <c r="I1755" s="18">
        <v>864</v>
      </c>
      <c r="J1755" s="18">
        <f aca="true" t="shared" si="123" ref="J1755:J1818">$I$18*POWER(COSH(I1755/($I$7*100/(2*PI()*$I$4)))+$I$11*SINH(I1755/($I$7*100/(2*PI()*$I$4))),2)</f>
        <v>1725941562.2425718</v>
      </c>
      <c r="K1755" s="18">
        <f t="shared" si="121"/>
        <v>50</v>
      </c>
      <c r="L1755" s="18">
        <f t="shared" si="122"/>
        <v>34518831.24485144</v>
      </c>
    </row>
    <row r="1756" spans="9:12" ht="12.75">
      <c r="I1756" s="18">
        <v>864.5</v>
      </c>
      <c r="J1756" s="18">
        <f t="shared" si="123"/>
        <v>1741869005.0830047</v>
      </c>
      <c r="K1756" s="18">
        <f aca="true" t="shared" si="124" ref="K1756:K1819">$I$6</f>
        <v>50</v>
      </c>
      <c r="L1756" s="18">
        <f aca="true" t="shared" si="125" ref="L1756:L1819">J1756/K1756</f>
        <v>34837380.101660095</v>
      </c>
    </row>
    <row r="1757" spans="9:12" ht="12.75">
      <c r="I1757" s="18">
        <v>865</v>
      </c>
      <c r="J1757" s="18">
        <f t="shared" si="123"/>
        <v>1757943430.5659482</v>
      </c>
      <c r="K1757" s="18">
        <f t="shared" si="124"/>
        <v>50</v>
      </c>
      <c r="L1757" s="18">
        <f t="shared" si="125"/>
        <v>35158868.61131897</v>
      </c>
    </row>
    <row r="1758" spans="9:12" ht="12.75">
      <c r="I1758" s="18">
        <v>865.5</v>
      </c>
      <c r="J1758" s="18">
        <f t="shared" si="123"/>
        <v>1774166195.0859892</v>
      </c>
      <c r="K1758" s="18">
        <f t="shared" si="124"/>
        <v>50</v>
      </c>
      <c r="L1758" s="18">
        <f t="shared" si="125"/>
        <v>35483323.901719786</v>
      </c>
    </row>
    <row r="1759" spans="9:12" ht="12.75">
      <c r="I1759" s="18">
        <v>866</v>
      </c>
      <c r="J1759" s="18">
        <f t="shared" si="123"/>
        <v>1790538667.5548718</v>
      </c>
      <c r="K1759" s="18">
        <f t="shared" si="124"/>
        <v>50</v>
      </c>
      <c r="L1759" s="18">
        <f t="shared" si="125"/>
        <v>35810773.351097435</v>
      </c>
    </row>
    <row r="1760" spans="9:12" ht="12.75">
      <c r="I1760" s="18">
        <v>866.5</v>
      </c>
      <c r="J1760" s="18">
        <f t="shared" si="123"/>
        <v>1807062229.5170317</v>
      </c>
      <c r="K1760" s="18">
        <f t="shared" si="124"/>
        <v>50</v>
      </c>
      <c r="L1760" s="18">
        <f t="shared" si="125"/>
        <v>36141244.59034064</v>
      </c>
    </row>
    <row r="1761" spans="9:12" ht="12.75">
      <c r="I1761" s="18">
        <v>867</v>
      </c>
      <c r="J1761" s="18">
        <f t="shared" si="123"/>
        <v>1823738275.2661471</v>
      </c>
      <c r="K1761" s="18">
        <f t="shared" si="124"/>
        <v>50</v>
      </c>
      <c r="L1761" s="18">
        <f t="shared" si="125"/>
        <v>36474765.50532294</v>
      </c>
    </row>
    <row r="1762" spans="9:12" ht="12.75">
      <c r="I1762" s="18">
        <v>867.5</v>
      </c>
      <c r="J1762" s="18">
        <f t="shared" si="123"/>
        <v>1840568211.9628177</v>
      </c>
      <c r="K1762" s="18">
        <f t="shared" si="124"/>
        <v>50</v>
      </c>
      <c r="L1762" s="18">
        <f t="shared" si="125"/>
        <v>36811364.23925635</v>
      </c>
    </row>
    <row r="1763" spans="9:12" ht="12.75">
      <c r="I1763" s="18">
        <v>868</v>
      </c>
      <c r="J1763" s="18">
        <f t="shared" si="123"/>
        <v>1857553459.7532892</v>
      </c>
      <c r="K1763" s="18">
        <f t="shared" si="124"/>
        <v>50</v>
      </c>
      <c r="L1763" s="18">
        <f t="shared" si="125"/>
        <v>37151069.19506578</v>
      </c>
    </row>
    <row r="1764" spans="9:12" ht="12.75">
      <c r="I1764" s="18">
        <v>868.5</v>
      </c>
      <c r="J1764" s="18">
        <f t="shared" si="123"/>
        <v>1874695451.8892858</v>
      </c>
      <c r="K1764" s="18">
        <f t="shared" si="124"/>
        <v>50</v>
      </c>
      <c r="L1764" s="18">
        <f t="shared" si="125"/>
        <v>37493909.03778572</v>
      </c>
    </row>
    <row r="1765" spans="9:12" ht="12.75">
      <c r="I1765" s="18">
        <v>869</v>
      </c>
      <c r="J1765" s="18">
        <f t="shared" si="123"/>
        <v>1891995634.848961</v>
      </c>
      <c r="K1765" s="18">
        <f t="shared" si="124"/>
        <v>50</v>
      </c>
      <c r="L1765" s="18">
        <f t="shared" si="125"/>
        <v>37839912.696979225</v>
      </c>
    </row>
    <row r="1766" spans="9:12" ht="12.75">
      <c r="I1766" s="18">
        <v>869.5</v>
      </c>
      <c r="J1766" s="18">
        <f t="shared" si="123"/>
        <v>1909455468.4589555</v>
      </c>
      <c r="K1766" s="18">
        <f t="shared" si="124"/>
        <v>50</v>
      </c>
      <c r="L1766" s="18">
        <f t="shared" si="125"/>
        <v>38189109.36917911</v>
      </c>
    </row>
    <row r="1767" spans="9:12" ht="12.75">
      <c r="I1767" s="18">
        <v>870</v>
      </c>
      <c r="J1767" s="18">
        <f t="shared" si="123"/>
        <v>1927076426.0175614</v>
      </c>
      <c r="K1767" s="18">
        <f t="shared" si="124"/>
        <v>50</v>
      </c>
      <c r="L1767" s="18">
        <f t="shared" si="125"/>
        <v>38541528.52035123</v>
      </c>
    </row>
    <row r="1768" spans="9:12" ht="12.75">
      <c r="I1768" s="18">
        <v>870.5</v>
      </c>
      <c r="J1768" s="18">
        <f t="shared" si="123"/>
        <v>1944859994.4190714</v>
      </c>
      <c r="K1768" s="18">
        <f t="shared" si="124"/>
        <v>50</v>
      </c>
      <c r="L1768" s="18">
        <f t="shared" si="125"/>
        <v>38897199.88838143</v>
      </c>
    </row>
    <row r="1769" spans="9:12" ht="12.75">
      <c r="I1769" s="18">
        <v>871</v>
      </c>
      <c r="J1769" s="18">
        <f t="shared" si="123"/>
        <v>1962807674.2792132</v>
      </c>
      <c r="K1769" s="18">
        <f t="shared" si="124"/>
        <v>50</v>
      </c>
      <c r="L1769" s="18">
        <f t="shared" si="125"/>
        <v>39256153.48558427</v>
      </c>
    </row>
    <row r="1770" spans="9:12" ht="12.75">
      <c r="I1770" s="18">
        <v>871.5</v>
      </c>
      <c r="J1770" s="18">
        <f t="shared" si="123"/>
        <v>1980920980.0618157</v>
      </c>
      <c r="K1770" s="18">
        <f t="shared" si="124"/>
        <v>50</v>
      </c>
      <c r="L1770" s="18">
        <f t="shared" si="125"/>
        <v>39618419.60123631</v>
      </c>
    </row>
    <row r="1771" spans="9:12" ht="12.75">
      <c r="I1771" s="18">
        <v>872</v>
      </c>
      <c r="J1771" s="18">
        <f t="shared" si="123"/>
        <v>1999201440.2065587</v>
      </c>
      <c r="K1771" s="18">
        <f t="shared" si="124"/>
        <v>50</v>
      </c>
      <c r="L1771" s="18">
        <f t="shared" si="125"/>
        <v>39984028.80413117</v>
      </c>
    </row>
    <row r="1772" spans="9:12" ht="12.75">
      <c r="I1772" s="18">
        <v>872.5</v>
      </c>
      <c r="J1772" s="18">
        <f t="shared" si="123"/>
        <v>2017650597.2579741</v>
      </c>
      <c r="K1772" s="18">
        <f t="shared" si="124"/>
        <v>50</v>
      </c>
      <c r="L1772" s="18">
        <f t="shared" si="125"/>
        <v>40353011.94515948</v>
      </c>
    </row>
    <row r="1773" spans="9:12" ht="12.75">
      <c r="I1773" s="18">
        <v>873</v>
      </c>
      <c r="J1773" s="18">
        <f t="shared" si="123"/>
        <v>2036270007.9955947</v>
      </c>
      <c r="K1773" s="18">
        <f t="shared" si="124"/>
        <v>50</v>
      </c>
      <c r="L1773" s="18">
        <f t="shared" si="125"/>
        <v>40725400.15991189</v>
      </c>
    </row>
    <row r="1774" spans="9:12" ht="12.75">
      <c r="I1774" s="18">
        <v>873.5</v>
      </c>
      <c r="J1774" s="18">
        <f t="shared" si="123"/>
        <v>2055061243.565346</v>
      </c>
      <c r="K1774" s="18">
        <f t="shared" si="124"/>
        <v>50</v>
      </c>
      <c r="L1774" s="18">
        <f t="shared" si="125"/>
        <v>41101224.87130692</v>
      </c>
    </row>
    <row r="1775" spans="9:12" ht="12.75">
      <c r="I1775" s="18">
        <v>874</v>
      </c>
      <c r="J1775" s="18">
        <f t="shared" si="123"/>
        <v>2074025889.6120803</v>
      </c>
      <c r="K1775" s="18">
        <f t="shared" si="124"/>
        <v>50</v>
      </c>
      <c r="L1775" s="18">
        <f t="shared" si="125"/>
        <v>41480517.7922416</v>
      </c>
    </row>
    <row r="1776" spans="9:12" ht="12.75">
      <c r="I1776" s="18">
        <v>874.5</v>
      </c>
      <c r="J1776" s="18">
        <f t="shared" si="123"/>
        <v>2093165546.4133987</v>
      </c>
      <c r="K1776" s="18">
        <f t="shared" si="124"/>
        <v>50</v>
      </c>
      <c r="L1776" s="18">
        <f t="shared" si="125"/>
        <v>41863310.92826798</v>
      </c>
    </row>
    <row r="1777" spans="9:12" ht="12.75">
      <c r="I1777" s="18">
        <v>875</v>
      </c>
      <c r="J1777" s="18">
        <f t="shared" si="123"/>
        <v>2112481829.0147092</v>
      </c>
      <c r="K1777" s="18">
        <f t="shared" si="124"/>
        <v>50</v>
      </c>
      <c r="L1777" s="18">
        <f t="shared" si="125"/>
        <v>42249636.580294184</v>
      </c>
    </row>
    <row r="1778" spans="9:12" ht="12.75">
      <c r="I1778" s="18">
        <v>875.5</v>
      </c>
      <c r="J1778" s="18">
        <f t="shared" si="123"/>
        <v>2131976367.3654628</v>
      </c>
      <c r="K1778" s="18">
        <f t="shared" si="124"/>
        <v>50</v>
      </c>
      <c r="L1778" s="18">
        <f t="shared" si="125"/>
        <v>42639527.347309254</v>
      </c>
    </row>
    <row r="1779" spans="9:12" ht="12.75">
      <c r="I1779" s="18">
        <v>876</v>
      </c>
      <c r="J1779" s="18">
        <f t="shared" si="123"/>
        <v>2151650806.456712</v>
      </c>
      <c r="K1779" s="18">
        <f t="shared" si="124"/>
        <v>50</v>
      </c>
      <c r="L1779" s="18">
        <f t="shared" si="125"/>
        <v>43033016.12913424</v>
      </c>
    </row>
    <row r="1780" spans="9:12" ht="12.75">
      <c r="I1780" s="18">
        <v>876.5</v>
      </c>
      <c r="J1780" s="18">
        <f t="shared" si="123"/>
        <v>2171506806.4599447</v>
      </c>
      <c r="K1780" s="18">
        <f t="shared" si="124"/>
        <v>50</v>
      </c>
      <c r="L1780" s="18">
        <f t="shared" si="125"/>
        <v>43430136.129198894</v>
      </c>
    </row>
    <row r="1781" spans="9:12" ht="12.75">
      <c r="I1781" s="18">
        <v>877</v>
      </c>
      <c r="J1781" s="18">
        <f t="shared" si="123"/>
        <v>2191546042.867125</v>
      </c>
      <c r="K1781" s="18">
        <f t="shared" si="124"/>
        <v>50</v>
      </c>
      <c r="L1781" s="18">
        <f t="shared" si="125"/>
        <v>43830920.857342504</v>
      </c>
    </row>
    <row r="1782" spans="9:12" ht="12.75">
      <c r="I1782" s="18">
        <v>877.5</v>
      </c>
      <c r="J1782" s="18">
        <f t="shared" si="123"/>
        <v>2211770206.6320996</v>
      </c>
      <c r="K1782" s="18">
        <f t="shared" si="124"/>
        <v>50</v>
      </c>
      <c r="L1782" s="18">
        <f t="shared" si="125"/>
        <v>44235404.13264199</v>
      </c>
    </row>
    <row r="1783" spans="9:12" ht="12.75">
      <c r="I1783" s="18">
        <v>878</v>
      </c>
      <c r="J1783" s="18">
        <f t="shared" si="123"/>
        <v>2232181004.313306</v>
      </c>
      <c r="K1783" s="18">
        <f t="shared" si="124"/>
        <v>50</v>
      </c>
      <c r="L1783" s="18">
        <f t="shared" si="125"/>
        <v>44643620.086266115</v>
      </c>
    </row>
    <row r="1784" spans="9:12" ht="12.75">
      <c r="I1784" s="18">
        <v>878.5</v>
      </c>
      <c r="J1784" s="18">
        <f t="shared" si="123"/>
        <v>2252780158.21773</v>
      </c>
      <c r="K1784" s="18">
        <f t="shared" si="124"/>
        <v>50</v>
      </c>
      <c r="L1784" s="18">
        <f t="shared" si="125"/>
        <v>45055603.1643546</v>
      </c>
    </row>
    <row r="1785" spans="9:12" ht="12.75">
      <c r="I1785" s="18">
        <v>879</v>
      </c>
      <c r="J1785" s="18">
        <f t="shared" si="123"/>
        <v>2273569406.54626</v>
      </c>
      <c r="K1785" s="18">
        <f t="shared" si="124"/>
        <v>50</v>
      </c>
      <c r="L1785" s="18">
        <f t="shared" si="125"/>
        <v>45471388.1309252</v>
      </c>
    </row>
    <row r="1786" spans="9:12" ht="12.75">
      <c r="I1786" s="18">
        <v>879.5</v>
      </c>
      <c r="J1786" s="18">
        <f t="shared" si="123"/>
        <v>2294550503.540383</v>
      </c>
      <c r="K1786" s="18">
        <f t="shared" si="124"/>
        <v>50</v>
      </c>
      <c r="L1786" s="18">
        <f t="shared" si="125"/>
        <v>45891010.07080766</v>
      </c>
    </row>
    <row r="1787" spans="9:12" ht="12.75">
      <c r="I1787" s="18">
        <v>880</v>
      </c>
      <c r="J1787" s="18">
        <f t="shared" si="123"/>
        <v>2315725219.630169</v>
      </c>
      <c r="K1787" s="18">
        <f t="shared" si="124"/>
        <v>50</v>
      </c>
      <c r="L1787" s="18">
        <f t="shared" si="125"/>
        <v>46314504.392603375</v>
      </c>
    </row>
    <row r="1788" spans="9:12" ht="12.75">
      <c r="I1788" s="18">
        <v>880.5</v>
      </c>
      <c r="J1788" s="18">
        <f t="shared" si="123"/>
        <v>2337095341.5836864</v>
      </c>
      <c r="K1788" s="18">
        <f t="shared" si="124"/>
        <v>50</v>
      </c>
      <c r="L1788" s="18">
        <f t="shared" si="125"/>
        <v>46741906.83167373</v>
      </c>
    </row>
    <row r="1789" spans="9:12" ht="12.75">
      <c r="I1789" s="18">
        <v>881</v>
      </c>
      <c r="J1789" s="18">
        <f t="shared" si="123"/>
        <v>2358662672.657767</v>
      </c>
      <c r="K1789" s="18">
        <f t="shared" si="124"/>
        <v>50</v>
      </c>
      <c r="L1789" s="18">
        <f t="shared" si="125"/>
        <v>47173253.45315534</v>
      </c>
    </row>
    <row r="1790" spans="9:12" ht="12.75">
      <c r="I1790" s="18">
        <v>881.5</v>
      </c>
      <c r="J1790" s="18">
        <f t="shared" si="123"/>
        <v>2380429032.7501945</v>
      </c>
      <c r="K1790" s="18">
        <f t="shared" si="124"/>
        <v>50</v>
      </c>
      <c r="L1790" s="18">
        <f t="shared" si="125"/>
        <v>47608580.65500389</v>
      </c>
    </row>
    <row r="1791" spans="9:12" ht="12.75">
      <c r="I1791" s="18">
        <v>882</v>
      </c>
      <c r="J1791" s="18">
        <f t="shared" si="123"/>
        <v>2402396258.5532246</v>
      </c>
      <c r="K1791" s="18">
        <f t="shared" si="124"/>
        <v>50</v>
      </c>
      <c r="L1791" s="18">
        <f t="shared" si="125"/>
        <v>48047925.17106449</v>
      </c>
    </row>
    <row r="1792" spans="9:12" ht="12.75">
      <c r="I1792" s="18">
        <v>882.5</v>
      </c>
      <c r="J1792" s="18">
        <f t="shared" si="123"/>
        <v>2424566203.708593</v>
      </c>
      <c r="K1792" s="18">
        <f t="shared" si="124"/>
        <v>50</v>
      </c>
      <c r="L1792" s="18">
        <f t="shared" si="125"/>
        <v>48491324.074171856</v>
      </c>
    </row>
    <row r="1793" spans="9:12" ht="12.75">
      <c r="I1793" s="18">
        <v>883</v>
      </c>
      <c r="J1793" s="18">
        <f t="shared" si="123"/>
        <v>2446940738.9639564</v>
      </c>
      <c r="K1793" s="18">
        <f t="shared" si="124"/>
        <v>50</v>
      </c>
      <c r="L1793" s="18">
        <f t="shared" si="125"/>
        <v>48938814.77927913</v>
      </c>
    </row>
    <row r="1794" spans="9:12" ht="12.75">
      <c r="I1794" s="18">
        <v>883.5</v>
      </c>
      <c r="J1794" s="18">
        <f t="shared" si="123"/>
        <v>2469521752.3306975</v>
      </c>
      <c r="K1794" s="18">
        <f t="shared" si="124"/>
        <v>50</v>
      </c>
      <c r="L1794" s="18">
        <f t="shared" si="125"/>
        <v>49390435.046613954</v>
      </c>
    </row>
    <row r="1795" spans="9:12" ht="12.75">
      <c r="I1795" s="18">
        <v>884</v>
      </c>
      <c r="J1795" s="18">
        <f t="shared" si="123"/>
        <v>2492311149.243269</v>
      </c>
      <c r="K1795" s="18">
        <f t="shared" si="124"/>
        <v>50</v>
      </c>
      <c r="L1795" s="18">
        <f t="shared" si="125"/>
        <v>49846222.98486538</v>
      </c>
    </row>
    <row r="1796" spans="9:12" ht="12.75">
      <c r="I1796" s="18">
        <v>884.5</v>
      </c>
      <c r="J1796" s="18">
        <f t="shared" si="123"/>
        <v>2515310852.7199955</v>
      </c>
      <c r="K1796" s="18">
        <f t="shared" si="124"/>
        <v>50</v>
      </c>
      <c r="L1796" s="18">
        <f t="shared" si="125"/>
        <v>50306217.05439991</v>
      </c>
    </row>
    <row r="1797" spans="9:12" ht="12.75">
      <c r="I1797" s="18">
        <v>885</v>
      </c>
      <c r="J1797" s="18">
        <f t="shared" si="123"/>
        <v>2538522803.5253005</v>
      </c>
      <c r="K1797" s="18">
        <f t="shared" si="124"/>
        <v>50</v>
      </c>
      <c r="L1797" s="18">
        <f t="shared" si="125"/>
        <v>50770456.07050601</v>
      </c>
    </row>
    <row r="1798" spans="9:12" ht="12.75">
      <c r="I1798" s="18">
        <v>885.5</v>
      </c>
      <c r="J1798" s="18">
        <f t="shared" si="123"/>
        <v>2561948960.3334937</v>
      </c>
      <c r="K1798" s="18">
        <f t="shared" si="124"/>
        <v>50</v>
      </c>
      <c r="L1798" s="18">
        <f t="shared" si="125"/>
        <v>51238979.206669874</v>
      </c>
    </row>
    <row r="1799" spans="9:12" ht="12.75">
      <c r="I1799" s="18">
        <v>886</v>
      </c>
      <c r="J1799" s="18">
        <f t="shared" si="123"/>
        <v>2585591299.8940687</v>
      </c>
      <c r="K1799" s="18">
        <f t="shared" si="124"/>
        <v>50</v>
      </c>
      <c r="L1799" s="18">
        <f t="shared" si="125"/>
        <v>51711825.997881375</v>
      </c>
    </row>
    <row r="1800" spans="9:12" ht="12.75">
      <c r="I1800" s="18">
        <v>886.5</v>
      </c>
      <c r="J1800" s="18">
        <f t="shared" si="123"/>
        <v>2609451817.198465</v>
      </c>
      <c r="K1800" s="18">
        <f t="shared" si="124"/>
        <v>50</v>
      </c>
      <c r="L1800" s="18">
        <f t="shared" si="125"/>
        <v>52189036.3439693</v>
      </c>
    </row>
    <row r="1801" spans="9:12" ht="12.75">
      <c r="I1801" s="18">
        <v>887</v>
      </c>
      <c r="J1801" s="18">
        <f t="shared" si="123"/>
        <v>2633532525.6484246</v>
      </c>
      <c r="K1801" s="18">
        <f t="shared" si="124"/>
        <v>50</v>
      </c>
      <c r="L1801" s="18">
        <f t="shared" si="125"/>
        <v>52670650.512968495</v>
      </c>
    </row>
    <row r="1802" spans="9:12" ht="12.75">
      <c r="I1802" s="18">
        <v>887.5</v>
      </c>
      <c r="J1802" s="18">
        <f t="shared" si="123"/>
        <v>2657835457.225919</v>
      </c>
      <c r="K1802" s="18">
        <f t="shared" si="124"/>
        <v>50</v>
      </c>
      <c r="L1802" s="18">
        <f t="shared" si="125"/>
        <v>53156709.144518375</v>
      </c>
    </row>
    <row r="1803" spans="9:12" ht="12.75">
      <c r="I1803" s="18">
        <v>888</v>
      </c>
      <c r="J1803" s="18">
        <f t="shared" si="123"/>
        <v>2682362662.66456</v>
      </c>
      <c r="K1803" s="18">
        <f t="shared" si="124"/>
        <v>50</v>
      </c>
      <c r="L1803" s="18">
        <f t="shared" si="125"/>
        <v>53647253.2532912</v>
      </c>
    </row>
    <row r="1804" spans="9:12" ht="12.75">
      <c r="I1804" s="18">
        <v>888.5</v>
      </c>
      <c r="J1804" s="18">
        <f t="shared" si="123"/>
        <v>2707116211.6226788</v>
      </c>
      <c r="K1804" s="18">
        <f t="shared" si="124"/>
        <v>50</v>
      </c>
      <c r="L1804" s="18">
        <f t="shared" si="125"/>
        <v>54142324.23245358</v>
      </c>
    </row>
    <row r="1805" spans="9:12" ht="12.75">
      <c r="I1805" s="18">
        <v>889</v>
      </c>
      <c r="J1805" s="18">
        <f t="shared" si="123"/>
        <v>2732098192.8579473</v>
      </c>
      <c r="K1805" s="18">
        <f t="shared" si="124"/>
        <v>50</v>
      </c>
      <c r="L1805" s="18">
        <f t="shared" si="125"/>
        <v>54641963.857158944</v>
      </c>
    </row>
    <row r="1806" spans="9:12" ht="12.75">
      <c r="I1806" s="18">
        <v>889.5</v>
      </c>
      <c r="J1806" s="18">
        <f t="shared" si="123"/>
        <v>2757310714.403677</v>
      </c>
      <c r="K1806" s="18">
        <f t="shared" si="124"/>
        <v>50</v>
      </c>
      <c r="L1806" s="18">
        <f t="shared" si="125"/>
        <v>55146214.28807354</v>
      </c>
    </row>
    <row r="1807" spans="9:12" ht="12.75">
      <c r="I1807" s="18">
        <v>890</v>
      </c>
      <c r="J1807" s="18">
        <f t="shared" si="123"/>
        <v>2782755903.7466326</v>
      </c>
      <c r="K1807" s="18">
        <f t="shared" si="124"/>
        <v>50</v>
      </c>
      <c r="L1807" s="18">
        <f t="shared" si="125"/>
        <v>55655118.07493265</v>
      </c>
    </row>
    <row r="1808" spans="9:12" ht="12.75">
      <c r="I1808" s="18">
        <v>890.5</v>
      </c>
      <c r="J1808" s="18">
        <f t="shared" si="123"/>
        <v>2808435908.0065928</v>
      </c>
      <c r="K1808" s="18">
        <f t="shared" si="124"/>
        <v>50</v>
      </c>
      <c r="L1808" s="18">
        <f t="shared" si="125"/>
        <v>56168718.16013186</v>
      </c>
    </row>
    <row r="1809" spans="9:12" ht="12.75">
      <c r="I1809" s="18">
        <v>891</v>
      </c>
      <c r="J1809" s="18">
        <f t="shared" si="123"/>
        <v>2834352894.1175494</v>
      </c>
      <c r="K1809" s="18">
        <f t="shared" si="124"/>
        <v>50</v>
      </c>
      <c r="L1809" s="18">
        <f t="shared" si="125"/>
        <v>56687057.88235099</v>
      </c>
    </row>
    <row r="1810" spans="9:12" ht="12.75">
      <c r="I1810" s="18">
        <v>891.5</v>
      </c>
      <c r="J1810" s="18">
        <f t="shared" si="123"/>
        <v>2860509049.010506</v>
      </c>
      <c r="K1810" s="18">
        <f t="shared" si="124"/>
        <v>50</v>
      </c>
      <c r="L1810" s="18">
        <f t="shared" si="125"/>
        <v>57210180.980210125</v>
      </c>
    </row>
    <row r="1811" spans="9:12" ht="12.75">
      <c r="I1811" s="18">
        <v>892</v>
      </c>
      <c r="J1811" s="18">
        <f t="shared" si="123"/>
        <v>2886906579.798037</v>
      </c>
      <c r="K1811" s="18">
        <f t="shared" si="124"/>
        <v>50</v>
      </c>
      <c r="L1811" s="18">
        <f t="shared" si="125"/>
        <v>57738131.595960744</v>
      </c>
    </row>
    <row r="1812" spans="9:12" ht="12.75">
      <c r="I1812" s="18">
        <v>892.5</v>
      </c>
      <c r="J1812" s="18">
        <f t="shared" si="123"/>
        <v>2913547713.9605713</v>
      </c>
      <c r="K1812" s="18">
        <f t="shared" si="124"/>
        <v>50</v>
      </c>
      <c r="L1812" s="18">
        <f t="shared" si="125"/>
        <v>58270954.279211424</v>
      </c>
    </row>
    <row r="1813" spans="9:12" ht="12.75">
      <c r="I1813" s="18">
        <v>893</v>
      </c>
      <c r="J1813" s="18">
        <f t="shared" si="123"/>
        <v>2940434699.534277</v>
      </c>
      <c r="K1813" s="18">
        <f t="shared" si="124"/>
        <v>50</v>
      </c>
      <c r="L1813" s="18">
        <f t="shared" si="125"/>
        <v>58808693.99068554</v>
      </c>
    </row>
    <row r="1814" spans="9:12" ht="12.75">
      <c r="I1814" s="18">
        <v>893.5</v>
      </c>
      <c r="J1814" s="18">
        <f t="shared" si="123"/>
        <v>2967569805.300796</v>
      </c>
      <c r="K1814" s="18">
        <f t="shared" si="124"/>
        <v>50</v>
      </c>
      <c r="L1814" s="18">
        <f t="shared" si="125"/>
        <v>59351396.10601592</v>
      </c>
    </row>
    <row r="1815" spans="9:12" ht="12.75">
      <c r="I1815" s="18">
        <v>894</v>
      </c>
      <c r="J1815" s="18">
        <f t="shared" si="123"/>
        <v>2994955320.978718</v>
      </c>
      <c r="K1815" s="18">
        <f t="shared" si="124"/>
        <v>50</v>
      </c>
      <c r="L1815" s="18">
        <f t="shared" si="125"/>
        <v>59899106.41957436</v>
      </c>
    </row>
    <row r="1816" spans="9:12" ht="12.75">
      <c r="I1816" s="18">
        <v>894.5</v>
      </c>
      <c r="J1816" s="18">
        <f t="shared" si="123"/>
        <v>3022593557.416725</v>
      </c>
      <c r="K1816" s="18">
        <f t="shared" si="124"/>
        <v>50</v>
      </c>
      <c r="L1816" s="18">
        <f t="shared" si="125"/>
        <v>60451871.1483345</v>
      </c>
    </row>
    <row r="1817" spans="9:12" ht="12.75">
      <c r="I1817" s="18">
        <v>895</v>
      </c>
      <c r="J1817" s="18">
        <f t="shared" si="123"/>
        <v>3050486846.788624</v>
      </c>
      <c r="K1817" s="18">
        <f t="shared" si="124"/>
        <v>50</v>
      </c>
      <c r="L1817" s="18">
        <f t="shared" si="125"/>
        <v>61009736.93577248</v>
      </c>
    </row>
    <row r="1818" spans="9:12" ht="12.75">
      <c r="I1818" s="18">
        <v>895.5</v>
      </c>
      <c r="J1818" s="18">
        <f t="shared" si="123"/>
        <v>3078637542.790163</v>
      </c>
      <c r="K1818" s="18">
        <f t="shared" si="124"/>
        <v>50</v>
      </c>
      <c r="L1818" s="18">
        <f t="shared" si="125"/>
        <v>61572750.85580326</v>
      </c>
    </row>
    <row r="1819" spans="9:12" ht="12.75">
      <c r="I1819" s="18">
        <v>896</v>
      </c>
      <c r="J1819" s="18">
        <f aca="true" t="shared" si="126" ref="J1819:J1882">$I$18*POWER(COSH(I1819/($I$7*100/(2*PI()*$I$4)))+$I$11*SINH(I1819/($I$7*100/(2*PI()*$I$4))),2)</f>
        <v>3107048020.83759</v>
      </c>
      <c r="K1819" s="18">
        <f t="shared" si="124"/>
        <v>50</v>
      </c>
      <c r="L1819" s="18">
        <f t="shared" si="125"/>
        <v>62140960.4167518</v>
      </c>
    </row>
    <row r="1820" spans="9:12" ht="12.75">
      <c r="I1820" s="18">
        <v>896.5</v>
      </c>
      <c r="J1820" s="18">
        <f t="shared" si="126"/>
        <v>3135720678.268124</v>
      </c>
      <c r="K1820" s="18">
        <f aca="true" t="shared" si="127" ref="K1820:K1883">$I$6</f>
        <v>50</v>
      </c>
      <c r="L1820" s="18">
        <f aca="true" t="shared" si="128" ref="L1820:L1883">J1820/K1820</f>
        <v>62714413.56536248</v>
      </c>
    </row>
    <row r="1821" spans="9:12" ht="12.75">
      <c r="I1821" s="18">
        <v>897</v>
      </c>
      <c r="J1821" s="18">
        <f t="shared" si="126"/>
        <v>3164657934.5422378</v>
      </c>
      <c r="K1821" s="18">
        <f t="shared" si="127"/>
        <v>50</v>
      </c>
      <c r="L1821" s="18">
        <f t="shared" si="128"/>
        <v>63293158.69084475</v>
      </c>
    </row>
    <row r="1822" spans="9:12" ht="12.75">
      <c r="I1822" s="18">
        <v>897.5</v>
      </c>
      <c r="J1822" s="18">
        <f t="shared" si="126"/>
        <v>3193862231.447857</v>
      </c>
      <c r="K1822" s="18">
        <f t="shared" si="127"/>
        <v>50</v>
      </c>
      <c r="L1822" s="18">
        <f t="shared" si="128"/>
        <v>63877244.62895714</v>
      </c>
    </row>
    <row r="1823" spans="9:12" ht="12.75">
      <c r="I1823" s="18">
        <v>898</v>
      </c>
      <c r="J1823" s="18">
        <f t="shared" si="126"/>
        <v>3223336033.306332</v>
      </c>
      <c r="K1823" s="18">
        <f t="shared" si="127"/>
        <v>50</v>
      </c>
      <c r="L1823" s="18">
        <f t="shared" si="128"/>
        <v>64466720.66612664</v>
      </c>
    </row>
    <row r="1824" spans="9:12" ht="12.75">
      <c r="I1824" s="18">
        <v>898.5</v>
      </c>
      <c r="J1824" s="18">
        <f t="shared" si="126"/>
        <v>3253081827.180428</v>
      </c>
      <c r="K1824" s="18">
        <f t="shared" si="127"/>
        <v>50</v>
      </c>
      <c r="L1824" s="18">
        <f t="shared" si="128"/>
        <v>65061636.54360856</v>
      </c>
    </row>
    <row r="1825" spans="9:12" ht="12.75">
      <c r="I1825" s="18">
        <v>899</v>
      </c>
      <c r="J1825" s="18">
        <f t="shared" si="126"/>
        <v>3283102123.0842056</v>
      </c>
      <c r="K1825" s="18">
        <f t="shared" si="127"/>
        <v>50</v>
      </c>
      <c r="L1825" s="18">
        <f t="shared" si="128"/>
        <v>65662042.461684115</v>
      </c>
    </row>
    <row r="1826" spans="9:12" ht="12.75">
      <c r="I1826" s="18">
        <v>899.5</v>
      </c>
      <c r="J1826" s="18">
        <f t="shared" si="126"/>
        <v>3313399454.194772</v>
      </c>
      <c r="K1826" s="18">
        <f t="shared" si="127"/>
        <v>50</v>
      </c>
      <c r="L1826" s="18">
        <f t="shared" si="128"/>
        <v>66267989.08389544</v>
      </c>
    </row>
    <row r="1827" spans="9:12" ht="12.75">
      <c r="I1827" s="18">
        <v>900</v>
      </c>
      <c r="J1827" s="18">
        <f t="shared" si="126"/>
        <v>3343976377.066054</v>
      </c>
      <c r="K1827" s="18">
        <f t="shared" si="127"/>
        <v>50</v>
      </c>
      <c r="L1827" s="18">
        <f t="shared" si="128"/>
        <v>66879527.54132108</v>
      </c>
    </row>
    <row r="1828" spans="9:12" ht="12.75">
      <c r="I1828" s="18">
        <v>900.5</v>
      </c>
      <c r="J1828" s="18">
        <f t="shared" si="126"/>
        <v>3374835471.8445687</v>
      </c>
      <c r="K1828" s="18">
        <f t="shared" si="127"/>
        <v>50</v>
      </c>
      <c r="L1828" s="18">
        <f t="shared" si="128"/>
        <v>67496709.43689138</v>
      </c>
    </row>
    <row r="1829" spans="9:12" ht="12.75">
      <c r="I1829" s="18">
        <v>901</v>
      </c>
      <c r="J1829" s="18">
        <f t="shared" si="126"/>
        <v>3405979342.487075</v>
      </c>
      <c r="K1829" s="18">
        <f t="shared" si="127"/>
        <v>50</v>
      </c>
      <c r="L1829" s="18">
        <f t="shared" si="128"/>
        <v>68119586.8497415</v>
      </c>
    </row>
    <row r="1830" spans="9:12" ht="12.75">
      <c r="I1830" s="18">
        <v>901.5</v>
      </c>
      <c r="J1830" s="18">
        <f t="shared" si="126"/>
        <v>3437410616.9803257</v>
      </c>
      <c r="K1830" s="18">
        <f t="shared" si="127"/>
        <v>50</v>
      </c>
      <c r="L1830" s="18">
        <f t="shared" si="128"/>
        <v>68748212.33960651</v>
      </c>
    </row>
    <row r="1831" spans="9:12" ht="12.75">
      <c r="I1831" s="18">
        <v>902</v>
      </c>
      <c r="J1831" s="18">
        <f t="shared" si="126"/>
        <v>3469131947.562866</v>
      </c>
      <c r="K1831" s="18">
        <f t="shared" si="127"/>
        <v>50</v>
      </c>
      <c r="L1831" s="18">
        <f t="shared" si="128"/>
        <v>69382638.95125732</v>
      </c>
    </row>
    <row r="1832" spans="9:12" ht="12.75">
      <c r="I1832" s="18">
        <v>902.5</v>
      </c>
      <c r="J1832" s="18">
        <f t="shared" si="126"/>
        <v>3501146010.9487634</v>
      </c>
      <c r="K1832" s="18">
        <f t="shared" si="127"/>
        <v>50</v>
      </c>
      <c r="L1832" s="18">
        <f t="shared" si="128"/>
        <v>70022920.21897526</v>
      </c>
    </row>
    <row r="1833" spans="9:12" ht="12.75">
      <c r="I1833" s="18">
        <v>903</v>
      </c>
      <c r="J1833" s="18">
        <f t="shared" si="126"/>
        <v>3533455508.553506</v>
      </c>
      <c r="K1833" s="18">
        <f t="shared" si="127"/>
        <v>50</v>
      </c>
      <c r="L1833" s="18">
        <f t="shared" si="128"/>
        <v>70669110.17107011</v>
      </c>
    </row>
    <row r="1834" spans="9:12" ht="12.75">
      <c r="I1834" s="18">
        <v>903.5</v>
      </c>
      <c r="J1834" s="18">
        <f t="shared" si="126"/>
        <v>3566063166.721994</v>
      </c>
      <c r="K1834" s="18">
        <f t="shared" si="127"/>
        <v>50</v>
      </c>
      <c r="L1834" s="18">
        <f t="shared" si="128"/>
        <v>71321263.33443987</v>
      </c>
    </row>
    <row r="1835" spans="9:12" ht="12.75">
      <c r="I1835" s="18">
        <v>904</v>
      </c>
      <c r="J1835" s="18">
        <f t="shared" si="126"/>
        <v>3598971736.95852</v>
      </c>
      <c r="K1835" s="18">
        <f t="shared" si="127"/>
        <v>50</v>
      </c>
      <c r="L1835" s="18">
        <f t="shared" si="128"/>
        <v>71979434.7391704</v>
      </c>
    </row>
    <row r="1836" spans="9:12" ht="12.75">
      <c r="I1836" s="18">
        <v>904.5</v>
      </c>
      <c r="J1836" s="18">
        <f t="shared" si="126"/>
        <v>3632183996.159</v>
      </c>
      <c r="K1836" s="18">
        <f t="shared" si="127"/>
        <v>50</v>
      </c>
      <c r="L1836" s="18">
        <f t="shared" si="128"/>
        <v>72643679.92318</v>
      </c>
    </row>
    <row r="1837" spans="9:12" ht="12.75">
      <c r="I1837" s="18">
        <v>905</v>
      </c>
      <c r="J1837" s="18">
        <f t="shared" si="126"/>
        <v>3665702746.8452573</v>
      </c>
      <c r="K1837" s="18">
        <f t="shared" si="127"/>
        <v>50</v>
      </c>
      <c r="L1837" s="18">
        <f t="shared" si="128"/>
        <v>73314054.93690515</v>
      </c>
    </row>
    <row r="1838" spans="9:12" ht="12.75">
      <c r="I1838" s="18">
        <v>905.5</v>
      </c>
      <c r="J1838" s="18">
        <f t="shared" si="126"/>
        <v>3699530817.4015718</v>
      </c>
      <c r="K1838" s="18">
        <f t="shared" si="127"/>
        <v>50</v>
      </c>
      <c r="L1838" s="18">
        <f t="shared" si="128"/>
        <v>73990616.34803143</v>
      </c>
    </row>
    <row r="1839" spans="9:12" ht="12.75">
      <c r="I1839" s="18">
        <v>906</v>
      </c>
      <c r="J1839" s="18">
        <f t="shared" si="126"/>
        <v>3733671062.313256</v>
      </c>
      <c r="K1839" s="18">
        <f t="shared" si="127"/>
        <v>50</v>
      </c>
      <c r="L1839" s="18">
        <f t="shared" si="128"/>
        <v>74673421.24626511</v>
      </c>
    </row>
    <row r="1840" spans="9:12" ht="12.75">
      <c r="I1840" s="18">
        <v>906.5</v>
      </c>
      <c r="J1840" s="18">
        <f t="shared" si="126"/>
        <v>3768126362.4075685</v>
      </c>
      <c r="K1840" s="18">
        <f t="shared" si="127"/>
        <v>50</v>
      </c>
      <c r="L1840" s="18">
        <f t="shared" si="128"/>
        <v>75362527.24815136</v>
      </c>
    </row>
    <row r="1841" spans="9:12" ht="12.75">
      <c r="I1841" s="18">
        <v>907</v>
      </c>
      <c r="J1841" s="18">
        <f t="shared" si="126"/>
        <v>3802899625.0968366</v>
      </c>
      <c r="K1841" s="18">
        <f t="shared" si="127"/>
        <v>50</v>
      </c>
      <c r="L1841" s="18">
        <f t="shared" si="128"/>
        <v>76057992.50193673</v>
      </c>
    </row>
    <row r="1842" spans="9:12" ht="12.75">
      <c r="I1842" s="18">
        <v>907.5</v>
      </c>
      <c r="J1842" s="18">
        <f t="shared" si="126"/>
        <v>3837993784.6237187</v>
      </c>
      <c r="K1842" s="18">
        <f t="shared" si="127"/>
        <v>50</v>
      </c>
      <c r="L1842" s="18">
        <f t="shared" si="128"/>
        <v>76759875.69247438</v>
      </c>
    </row>
    <row r="1843" spans="9:12" ht="12.75">
      <c r="I1843" s="18">
        <v>908</v>
      </c>
      <c r="J1843" s="18">
        <f t="shared" si="126"/>
        <v>3873411802.3088384</v>
      </c>
      <c r="K1843" s="18">
        <f t="shared" si="127"/>
        <v>50</v>
      </c>
      <c r="L1843" s="18">
        <f t="shared" si="128"/>
        <v>77468236.04617676</v>
      </c>
    </row>
    <row r="1844" spans="9:12" ht="12.75">
      <c r="I1844" s="18">
        <v>908.5</v>
      </c>
      <c r="J1844" s="18">
        <f t="shared" si="126"/>
        <v>3909156666.800707</v>
      </c>
      <c r="K1844" s="18">
        <f t="shared" si="127"/>
        <v>50</v>
      </c>
      <c r="L1844" s="18">
        <f t="shared" si="128"/>
        <v>78183133.33601414</v>
      </c>
    </row>
    <row r="1845" spans="9:12" ht="12.75">
      <c r="I1845" s="18">
        <v>909</v>
      </c>
      <c r="J1845" s="18">
        <f t="shared" si="126"/>
        <v>3945231394.327831</v>
      </c>
      <c r="K1845" s="18">
        <f t="shared" si="127"/>
        <v>50</v>
      </c>
      <c r="L1845" s="18">
        <f t="shared" si="128"/>
        <v>78904627.88655661</v>
      </c>
    </row>
    <row r="1846" spans="9:12" ht="12.75">
      <c r="I1846" s="18">
        <v>909.5</v>
      </c>
      <c r="J1846" s="18">
        <f t="shared" si="126"/>
        <v>3981639028.9532704</v>
      </c>
      <c r="K1846" s="18">
        <f t="shared" si="127"/>
        <v>50</v>
      </c>
      <c r="L1846" s="18">
        <f t="shared" si="128"/>
        <v>79632780.57906541</v>
      </c>
    </row>
    <row r="1847" spans="9:12" ht="12.75">
      <c r="I1847" s="18">
        <v>910</v>
      </c>
      <c r="J1847" s="18">
        <f t="shared" si="126"/>
        <v>4018382642.8315377</v>
      </c>
      <c r="K1847" s="18">
        <f t="shared" si="127"/>
        <v>50</v>
      </c>
      <c r="L1847" s="18">
        <f t="shared" si="128"/>
        <v>80367652.85663076</v>
      </c>
    </row>
    <row r="1848" spans="9:12" ht="12.75">
      <c r="I1848" s="18">
        <v>910.5</v>
      </c>
      <c r="J1848" s="18">
        <f t="shared" si="126"/>
        <v>4055465336.467765</v>
      </c>
      <c r="K1848" s="18">
        <f t="shared" si="127"/>
        <v>50</v>
      </c>
      <c r="L1848" s="18">
        <f t="shared" si="128"/>
        <v>81109306.72935529</v>
      </c>
    </row>
    <row r="1849" spans="9:12" ht="12.75">
      <c r="I1849" s="18">
        <v>911</v>
      </c>
      <c r="J1849" s="18">
        <f t="shared" si="126"/>
        <v>4092890238.979353</v>
      </c>
      <c r="K1849" s="18">
        <f t="shared" si="127"/>
        <v>50</v>
      </c>
      <c r="L1849" s="18">
        <f t="shared" si="128"/>
        <v>81857804.77958706</v>
      </c>
    </row>
    <row r="1850" spans="9:12" ht="12.75">
      <c r="I1850" s="18">
        <v>911.5</v>
      </c>
      <c r="J1850" s="18">
        <f t="shared" si="126"/>
        <v>4130660508.360078</v>
      </c>
      <c r="K1850" s="18">
        <f t="shared" si="127"/>
        <v>50</v>
      </c>
      <c r="L1850" s="18">
        <f t="shared" si="128"/>
        <v>82613210.16720156</v>
      </c>
    </row>
    <row r="1851" spans="9:12" ht="12.75">
      <c r="I1851" s="18">
        <v>912</v>
      </c>
      <c r="J1851" s="18">
        <f t="shared" si="126"/>
        <v>4168779331.7464557</v>
      </c>
      <c r="K1851" s="18">
        <f t="shared" si="127"/>
        <v>50</v>
      </c>
      <c r="L1851" s="18">
        <f t="shared" si="128"/>
        <v>83375586.63492912</v>
      </c>
    </row>
    <row r="1852" spans="9:12" ht="12.75">
      <c r="I1852" s="18">
        <v>912.5</v>
      </c>
      <c r="J1852" s="18">
        <f t="shared" si="126"/>
        <v>4207249925.6867695</v>
      </c>
      <c r="K1852" s="18">
        <f t="shared" si="127"/>
        <v>50</v>
      </c>
      <c r="L1852" s="18">
        <f t="shared" si="128"/>
        <v>84144998.51373538</v>
      </c>
    </row>
    <row r="1853" spans="9:12" ht="12.75">
      <c r="I1853" s="18">
        <v>913</v>
      </c>
      <c r="J1853" s="18">
        <f t="shared" si="126"/>
        <v>4246075536.412433</v>
      </c>
      <c r="K1853" s="18">
        <f t="shared" si="127"/>
        <v>50</v>
      </c>
      <c r="L1853" s="18">
        <f t="shared" si="128"/>
        <v>84921510.72824866</v>
      </c>
    </row>
    <row r="1854" spans="9:12" ht="12.75">
      <c r="I1854" s="18">
        <v>913.5</v>
      </c>
      <c r="J1854" s="18">
        <f t="shared" si="126"/>
        <v>4285259440.1119905</v>
      </c>
      <c r="K1854" s="18">
        <f t="shared" si="127"/>
        <v>50</v>
      </c>
      <c r="L1854" s="18">
        <f t="shared" si="128"/>
        <v>85705188.8022398</v>
      </c>
    </row>
    <row r="1855" spans="9:12" ht="12.75">
      <c r="I1855" s="18">
        <v>914</v>
      </c>
      <c r="J1855" s="18">
        <f t="shared" si="126"/>
        <v>4324804943.207463</v>
      </c>
      <c r="K1855" s="18">
        <f t="shared" si="127"/>
        <v>50</v>
      </c>
      <c r="L1855" s="18">
        <f t="shared" si="128"/>
        <v>86496098.86414927</v>
      </c>
    </row>
    <row r="1856" spans="9:12" ht="12.75">
      <c r="I1856" s="18">
        <v>914.5</v>
      </c>
      <c r="J1856" s="18">
        <f t="shared" si="126"/>
        <v>4364715382.63342</v>
      </c>
      <c r="K1856" s="18">
        <f t="shared" si="127"/>
        <v>50</v>
      </c>
      <c r="L1856" s="18">
        <f t="shared" si="128"/>
        <v>87294307.6526684</v>
      </c>
    </row>
    <row r="1857" spans="9:12" ht="12.75">
      <c r="I1857" s="18">
        <v>915</v>
      </c>
      <c r="J1857" s="18">
        <f t="shared" si="126"/>
        <v>4404994126.11858</v>
      </c>
      <c r="K1857" s="18">
        <f t="shared" si="127"/>
        <v>50</v>
      </c>
      <c r="L1857" s="18">
        <f t="shared" si="128"/>
        <v>88099882.52237159</v>
      </c>
    </row>
    <row r="1858" spans="9:12" ht="12.75">
      <c r="I1858" s="18">
        <v>915.5</v>
      </c>
      <c r="J1858" s="18">
        <f t="shared" si="126"/>
        <v>4445644572.469902</v>
      </c>
      <c r="K1858" s="18">
        <f t="shared" si="127"/>
        <v>50</v>
      </c>
      <c r="L1858" s="18">
        <f t="shared" si="128"/>
        <v>88912891.44939804</v>
      </c>
    </row>
    <row r="1859" spans="9:12" ht="12.75">
      <c r="I1859" s="18">
        <v>916</v>
      </c>
      <c r="J1859" s="18">
        <f t="shared" si="126"/>
        <v>4486670151.859438</v>
      </c>
      <c r="K1859" s="18">
        <f t="shared" si="127"/>
        <v>50</v>
      </c>
      <c r="L1859" s="18">
        <f t="shared" si="128"/>
        <v>89733403.03718875</v>
      </c>
    </row>
    <row r="1860" spans="9:12" ht="12.75">
      <c r="I1860" s="18">
        <v>916.5</v>
      </c>
      <c r="J1860" s="18">
        <f t="shared" si="126"/>
        <v>4528074326.113817</v>
      </c>
      <c r="K1860" s="18">
        <f t="shared" si="127"/>
        <v>50</v>
      </c>
      <c r="L1860" s="18">
        <f t="shared" si="128"/>
        <v>90561486.52227634</v>
      </c>
    </row>
    <row r="1861" spans="9:12" ht="12.75">
      <c r="I1861" s="18">
        <v>917</v>
      </c>
      <c r="J1861" s="18">
        <f t="shared" si="126"/>
        <v>4569860589.006268</v>
      </c>
      <c r="K1861" s="18">
        <f t="shared" si="127"/>
        <v>50</v>
      </c>
      <c r="L1861" s="18">
        <f t="shared" si="128"/>
        <v>91397211.78012535</v>
      </c>
    </row>
    <row r="1862" spans="9:12" ht="12.75">
      <c r="I1862" s="18">
        <v>917.5</v>
      </c>
      <c r="J1862" s="18">
        <f t="shared" si="126"/>
        <v>4612032466.551482</v>
      </c>
      <c r="K1862" s="18">
        <f t="shared" si="127"/>
        <v>50</v>
      </c>
      <c r="L1862" s="18">
        <f t="shared" si="128"/>
        <v>92240649.33102964</v>
      </c>
    </row>
    <row r="1863" spans="9:12" ht="12.75">
      <c r="I1863" s="18">
        <v>918</v>
      </c>
      <c r="J1863" s="18">
        <f t="shared" si="126"/>
        <v>4654593517.303191</v>
      </c>
      <c r="K1863" s="18">
        <f t="shared" si="127"/>
        <v>50</v>
      </c>
      <c r="L1863" s="18">
        <f t="shared" si="128"/>
        <v>93091870.34606382</v>
      </c>
    </row>
    <row r="1864" spans="9:12" ht="12.75">
      <c r="I1864" s="18">
        <v>918.5</v>
      </c>
      <c r="J1864" s="18">
        <f t="shared" si="126"/>
        <v>4697547332.654354</v>
      </c>
      <c r="K1864" s="18">
        <f t="shared" si="127"/>
        <v>50</v>
      </c>
      <c r="L1864" s="18">
        <f t="shared" si="128"/>
        <v>93950946.65308708</v>
      </c>
    </row>
    <row r="1865" spans="9:12" ht="12.75">
      <c r="I1865" s="18">
        <v>919</v>
      </c>
      <c r="J1865" s="18">
        <f t="shared" si="126"/>
        <v>4740897537.140245</v>
      </c>
      <c r="K1865" s="18">
        <f t="shared" si="127"/>
        <v>50</v>
      </c>
      <c r="L1865" s="18">
        <f t="shared" si="128"/>
        <v>94817950.74280491</v>
      </c>
    </row>
    <row r="1866" spans="9:12" ht="12.75">
      <c r="I1866" s="18">
        <v>919.5</v>
      </c>
      <c r="J1866" s="18">
        <f t="shared" si="126"/>
        <v>4784647788.74436</v>
      </c>
      <c r="K1866" s="18">
        <f t="shared" si="127"/>
        <v>50</v>
      </c>
      <c r="L1866" s="18">
        <f t="shared" si="128"/>
        <v>95692955.7748872</v>
      </c>
    </row>
    <row r="1867" spans="9:12" ht="12.75">
      <c r="I1867" s="18">
        <v>920</v>
      </c>
      <c r="J1867" s="18">
        <f t="shared" si="126"/>
        <v>4828801779.206978</v>
      </c>
      <c r="K1867" s="18">
        <f t="shared" si="127"/>
        <v>50</v>
      </c>
      <c r="L1867" s="18">
        <f t="shared" si="128"/>
        <v>96576035.58413956</v>
      </c>
    </row>
    <row r="1868" spans="9:12" ht="12.75">
      <c r="I1868" s="18">
        <v>920.5</v>
      </c>
      <c r="J1868" s="18">
        <f t="shared" si="126"/>
        <v>4873363234.336748</v>
      </c>
      <c r="K1868" s="18">
        <f t="shared" si="127"/>
        <v>50</v>
      </c>
      <c r="L1868" s="18">
        <f t="shared" si="128"/>
        <v>97467264.68673496</v>
      </c>
    </row>
    <row r="1869" spans="9:12" ht="12.75">
      <c r="I1869" s="18">
        <v>921</v>
      </c>
      <c r="J1869" s="18">
        <f t="shared" si="126"/>
        <v>4918335914.325051</v>
      </c>
      <c r="K1869" s="18">
        <f t="shared" si="127"/>
        <v>50</v>
      </c>
      <c r="L1869" s="18">
        <f t="shared" si="128"/>
        <v>98366718.28650102</v>
      </c>
    </row>
    <row r="1870" spans="9:12" ht="12.75">
      <c r="I1870" s="18">
        <v>921.5</v>
      </c>
      <c r="J1870" s="18">
        <f t="shared" si="126"/>
        <v>4963723614.063353</v>
      </c>
      <c r="K1870" s="18">
        <f t="shared" si="127"/>
        <v>50</v>
      </c>
      <c r="L1870" s="18">
        <f t="shared" si="128"/>
        <v>99274472.28126705</v>
      </c>
    </row>
    <row r="1871" spans="9:12" ht="12.75">
      <c r="I1871" s="18">
        <v>922</v>
      </c>
      <c r="J1871" s="18">
        <f t="shared" si="126"/>
        <v>5009530163.463325</v>
      </c>
      <c r="K1871" s="18">
        <f t="shared" si="127"/>
        <v>50</v>
      </c>
      <c r="L1871" s="18">
        <f t="shared" si="128"/>
        <v>100190603.26926649</v>
      </c>
    </row>
    <row r="1872" spans="9:12" ht="12.75">
      <c r="I1872" s="18">
        <v>922.5</v>
      </c>
      <c r="J1872" s="18">
        <f t="shared" si="126"/>
        <v>5055759427.780079</v>
      </c>
      <c r="K1872" s="18">
        <f t="shared" si="127"/>
        <v>50</v>
      </c>
      <c r="L1872" s="18">
        <f t="shared" si="128"/>
        <v>101115188.55560158</v>
      </c>
    </row>
    <row r="1873" spans="9:12" ht="12.75">
      <c r="I1873" s="18">
        <v>923</v>
      </c>
      <c r="J1873" s="18">
        <f t="shared" si="126"/>
        <v>5102415307.938367</v>
      </c>
      <c r="K1873" s="18">
        <f t="shared" si="127"/>
        <v>50</v>
      </c>
      <c r="L1873" s="18">
        <f t="shared" si="128"/>
        <v>102048306.15876734</v>
      </c>
    </row>
    <row r="1874" spans="9:12" ht="12.75">
      <c r="I1874" s="18">
        <v>923.5</v>
      </c>
      <c r="J1874" s="18">
        <f t="shared" si="126"/>
        <v>5149501740.861656</v>
      </c>
      <c r="K1874" s="18">
        <f t="shared" si="127"/>
        <v>50</v>
      </c>
      <c r="L1874" s="18">
        <f t="shared" si="128"/>
        <v>102990034.81723313</v>
      </c>
    </row>
    <row r="1875" spans="9:12" ht="12.75">
      <c r="I1875" s="18">
        <v>924</v>
      </c>
      <c r="J1875" s="18">
        <f t="shared" si="126"/>
        <v>5197022699.804376</v>
      </c>
      <c r="K1875" s="18">
        <f t="shared" si="127"/>
        <v>50</v>
      </c>
      <c r="L1875" s="18">
        <f t="shared" si="128"/>
        <v>103940453.9960875</v>
      </c>
    </row>
    <row r="1876" spans="9:12" ht="12.75">
      <c r="I1876" s="18">
        <v>924.5</v>
      </c>
      <c r="J1876" s="18">
        <f t="shared" si="126"/>
        <v>5244982194.687253</v>
      </c>
      <c r="K1876" s="18">
        <f t="shared" si="127"/>
        <v>50</v>
      </c>
      <c r="L1876" s="18">
        <f t="shared" si="128"/>
        <v>104899643.89374506</v>
      </c>
    </row>
    <row r="1877" spans="9:12" ht="12.75">
      <c r="I1877" s="18">
        <v>925</v>
      </c>
      <c r="J1877" s="18">
        <f t="shared" si="126"/>
        <v>5293384272.435567</v>
      </c>
      <c r="K1877" s="18">
        <f t="shared" si="127"/>
        <v>50</v>
      </c>
      <c r="L1877" s="18">
        <f t="shared" si="128"/>
        <v>105867685.44871134</v>
      </c>
    </row>
    <row r="1878" spans="9:12" ht="12.75">
      <c r="I1878" s="18">
        <v>925.5</v>
      </c>
      <c r="J1878" s="18">
        <f t="shared" si="126"/>
        <v>5342233017.320683</v>
      </c>
      <c r="K1878" s="18">
        <f t="shared" si="127"/>
        <v>50</v>
      </c>
      <c r="L1878" s="18">
        <f t="shared" si="128"/>
        <v>106844660.34641366</v>
      </c>
    </row>
    <row r="1879" spans="9:12" ht="12.75">
      <c r="I1879" s="18">
        <v>926</v>
      </c>
      <c r="J1879" s="18">
        <f t="shared" si="126"/>
        <v>5391532551.304765</v>
      </c>
      <c r="K1879" s="18">
        <f t="shared" si="127"/>
        <v>50</v>
      </c>
      <c r="L1879" s="18">
        <f t="shared" si="128"/>
        <v>107830651.0260953</v>
      </c>
    </row>
    <row r="1880" spans="9:12" ht="12.75">
      <c r="I1880" s="18">
        <v>926.5</v>
      </c>
      <c r="J1880" s="18">
        <f t="shared" si="126"/>
        <v>5441287034.388467</v>
      </c>
      <c r="K1880" s="18">
        <f t="shared" si="127"/>
        <v>50</v>
      </c>
      <c r="L1880" s="18">
        <f t="shared" si="128"/>
        <v>108825740.68776934</v>
      </c>
    </row>
    <row r="1881" spans="9:12" ht="12.75">
      <c r="I1881" s="18">
        <v>927</v>
      </c>
      <c r="J1881" s="18">
        <f t="shared" si="126"/>
        <v>5491500664.962028</v>
      </c>
      <c r="K1881" s="18">
        <f t="shared" si="127"/>
        <v>50</v>
      </c>
      <c r="L1881" s="18">
        <f t="shared" si="128"/>
        <v>109830013.29924054</v>
      </c>
    </row>
    <row r="1882" spans="9:12" ht="12.75">
      <c r="I1882" s="18">
        <v>927.5</v>
      </c>
      <c r="J1882" s="18">
        <f t="shared" si="126"/>
        <v>5542177680.1596</v>
      </c>
      <c r="K1882" s="18">
        <f t="shared" si="127"/>
        <v>50</v>
      </c>
      <c r="L1882" s="18">
        <f t="shared" si="128"/>
        <v>110843553.603192</v>
      </c>
    </row>
    <row r="1883" spans="9:12" ht="12.75">
      <c r="I1883" s="18">
        <v>928</v>
      </c>
      <c r="J1883" s="18">
        <f aca="true" t="shared" si="129" ref="J1883:J1946">$I$18*POWER(COSH(I1883/($I$7*100/(2*PI()*$I$4)))+$I$11*SINH(I1883/($I$7*100/(2*PI()*$I$4))),2)</f>
        <v>5593322356.216668</v>
      </c>
      <c r="K1883" s="18">
        <f t="shared" si="127"/>
        <v>50</v>
      </c>
      <c r="L1883" s="18">
        <f t="shared" si="128"/>
        <v>111866447.12433337</v>
      </c>
    </row>
    <row r="1884" spans="9:12" ht="12.75">
      <c r="I1884" s="18">
        <v>928.5</v>
      </c>
      <c r="J1884" s="18">
        <f t="shared" si="129"/>
        <v>5644939008.830961</v>
      </c>
      <c r="K1884" s="18">
        <f aca="true" t="shared" si="130" ref="K1884:K1947">$I$6</f>
        <v>50</v>
      </c>
      <c r="L1884" s="18">
        <f aca="true" t="shared" si="131" ref="L1884:L1947">J1884/K1884</f>
        <v>112898780.17661923</v>
      </c>
    </row>
    <row r="1885" spans="9:12" ht="12.75">
      <c r="I1885" s="18">
        <v>929</v>
      </c>
      <c r="J1885" s="18">
        <f t="shared" si="129"/>
        <v>5697031993.526587</v>
      </c>
      <c r="K1885" s="18">
        <f t="shared" si="130"/>
        <v>50</v>
      </c>
      <c r="L1885" s="18">
        <f t="shared" si="131"/>
        <v>113940639.87053174</v>
      </c>
    </row>
    <row r="1886" spans="9:12" ht="12.75">
      <c r="I1886" s="18">
        <v>929.5</v>
      </c>
      <c r="J1886" s="18">
        <f t="shared" si="129"/>
        <v>5749605706.021635</v>
      </c>
      <c r="K1886" s="18">
        <f t="shared" si="130"/>
        <v>50</v>
      </c>
      <c r="L1886" s="18">
        <f t="shared" si="131"/>
        <v>114992114.1204327</v>
      </c>
    </row>
    <row r="1887" spans="9:12" ht="12.75">
      <c r="I1887" s="18">
        <v>930</v>
      </c>
      <c r="J1887" s="18">
        <f t="shared" si="129"/>
        <v>5802664582.598986</v>
      </c>
      <c r="K1887" s="18">
        <f t="shared" si="130"/>
        <v>50</v>
      </c>
      <c r="L1887" s="18">
        <f t="shared" si="131"/>
        <v>116053291.65197971</v>
      </c>
    </row>
    <row r="1888" spans="9:12" ht="12.75">
      <c r="I1888" s="18">
        <v>930.5</v>
      </c>
      <c r="J1888" s="18">
        <f t="shared" si="129"/>
        <v>5856213100.480712</v>
      </c>
      <c r="K1888" s="18">
        <f t="shared" si="130"/>
        <v>50</v>
      </c>
      <c r="L1888" s="18">
        <f t="shared" si="131"/>
        <v>117124262.00961424</v>
      </c>
    </row>
    <row r="1889" spans="9:12" ht="12.75">
      <c r="I1889" s="18">
        <v>931</v>
      </c>
      <c r="J1889" s="18">
        <f t="shared" si="129"/>
        <v>5910255778.2059145</v>
      </c>
      <c r="K1889" s="18">
        <f t="shared" si="130"/>
        <v>50</v>
      </c>
      <c r="L1889" s="18">
        <f t="shared" si="131"/>
        <v>118205115.5641183</v>
      </c>
    </row>
    <row r="1890" spans="9:12" ht="12.75">
      <c r="I1890" s="18">
        <v>931.5</v>
      </c>
      <c r="J1890" s="18">
        <f t="shared" si="129"/>
        <v>5964797176.011927</v>
      </c>
      <c r="K1890" s="18">
        <f t="shared" si="130"/>
        <v>50</v>
      </c>
      <c r="L1890" s="18">
        <f t="shared" si="131"/>
        <v>119295943.52023853</v>
      </c>
    </row>
    <row r="1891" spans="9:12" ht="12.75">
      <c r="I1891" s="18">
        <v>932</v>
      </c>
      <c r="J1891" s="18">
        <f t="shared" si="129"/>
        <v>6019841896.219135</v>
      </c>
      <c r="K1891" s="18">
        <f t="shared" si="130"/>
        <v>50</v>
      </c>
      <c r="L1891" s="18">
        <f t="shared" si="131"/>
        <v>120396837.9243827</v>
      </c>
    </row>
    <row r="1892" spans="9:12" ht="12.75">
      <c r="I1892" s="18">
        <v>932.5</v>
      </c>
      <c r="J1892" s="18">
        <f t="shared" si="129"/>
        <v>6075394583.619428</v>
      </c>
      <c r="K1892" s="18">
        <f t="shared" si="130"/>
        <v>50</v>
      </c>
      <c r="L1892" s="18">
        <f t="shared" si="131"/>
        <v>121507891.67238855</v>
      </c>
    </row>
    <row r="1893" spans="9:12" ht="12.75">
      <c r="I1893" s="18">
        <v>933</v>
      </c>
      <c r="J1893" s="18">
        <f t="shared" si="129"/>
        <v>6131459925.8679905</v>
      </c>
      <c r="K1893" s="18">
        <f t="shared" si="130"/>
        <v>50</v>
      </c>
      <c r="L1893" s="18">
        <f t="shared" si="131"/>
        <v>122629198.51735981</v>
      </c>
    </row>
    <row r="1894" spans="9:12" ht="12.75">
      <c r="I1894" s="18">
        <v>933.5</v>
      </c>
      <c r="J1894" s="18">
        <f t="shared" si="129"/>
        <v>6188042653.878924</v>
      </c>
      <c r="K1894" s="18">
        <f t="shared" si="130"/>
        <v>50</v>
      </c>
      <c r="L1894" s="18">
        <f t="shared" si="131"/>
        <v>123760853.07757849</v>
      </c>
    </row>
    <row r="1895" spans="9:12" ht="12.75">
      <c r="I1895" s="18">
        <v>934</v>
      </c>
      <c r="J1895" s="18">
        <f t="shared" si="129"/>
        <v>6245147542.224516</v>
      </c>
      <c r="K1895" s="18">
        <f t="shared" si="130"/>
        <v>50</v>
      </c>
      <c r="L1895" s="18">
        <f t="shared" si="131"/>
        <v>124902950.84449032</v>
      </c>
    </row>
    <row r="1896" spans="9:12" ht="12.75">
      <c r="I1896" s="18">
        <v>934.5</v>
      </c>
      <c r="J1896" s="18">
        <f t="shared" si="129"/>
        <v>6302779409.538007</v>
      </c>
      <c r="K1896" s="18">
        <f t="shared" si="130"/>
        <v>50</v>
      </c>
      <c r="L1896" s="18">
        <f t="shared" si="131"/>
        <v>126055588.19076014</v>
      </c>
    </row>
    <row r="1897" spans="9:12" ht="12.75">
      <c r="I1897" s="18">
        <v>935</v>
      </c>
      <c r="J1897" s="18">
        <f t="shared" si="129"/>
        <v>6360943118.920252</v>
      </c>
      <c r="K1897" s="18">
        <f t="shared" si="130"/>
        <v>50</v>
      </c>
      <c r="L1897" s="18">
        <f t="shared" si="131"/>
        <v>127218862.37840503</v>
      </c>
    </row>
    <row r="1898" spans="9:12" ht="12.75">
      <c r="I1898" s="18">
        <v>935.5</v>
      </c>
      <c r="J1898" s="18">
        <f t="shared" si="129"/>
        <v>6419643578.350151</v>
      </c>
      <c r="K1898" s="18">
        <f t="shared" si="130"/>
        <v>50</v>
      </c>
      <c r="L1898" s="18">
        <f t="shared" si="131"/>
        <v>128392871.56700303</v>
      </c>
    </row>
    <row r="1899" spans="9:12" ht="12.75">
      <c r="I1899" s="18">
        <v>936</v>
      </c>
      <c r="J1899" s="18">
        <f t="shared" si="129"/>
        <v>6478885741.098657</v>
      </c>
      <c r="K1899" s="18">
        <f t="shared" si="130"/>
        <v>50</v>
      </c>
      <c r="L1899" s="18">
        <f t="shared" si="131"/>
        <v>129577714.82197313</v>
      </c>
    </row>
    <row r="1900" spans="9:12" ht="12.75">
      <c r="I1900" s="18">
        <v>936.5</v>
      </c>
      <c r="J1900" s="18">
        <f t="shared" si="129"/>
        <v>6538674606.146835</v>
      </c>
      <c r="K1900" s="18">
        <f t="shared" si="130"/>
        <v>50</v>
      </c>
      <c r="L1900" s="18">
        <f t="shared" si="131"/>
        <v>130773492.12293671</v>
      </c>
    </row>
    <row r="1901" spans="9:12" ht="12.75">
      <c r="I1901" s="18">
        <v>937</v>
      </c>
      <c r="J1901" s="18">
        <f t="shared" si="129"/>
        <v>6599015218.607652</v>
      </c>
      <c r="K1901" s="18">
        <f t="shared" si="130"/>
        <v>50</v>
      </c>
      <c r="L1901" s="18">
        <f t="shared" si="131"/>
        <v>131980304.37215303</v>
      </c>
    </row>
    <row r="1902" spans="9:12" ht="12.75">
      <c r="I1902" s="18">
        <v>937.5</v>
      </c>
      <c r="J1902" s="18">
        <f t="shared" si="129"/>
        <v>6659912670.151771</v>
      </c>
      <c r="K1902" s="18">
        <f t="shared" si="130"/>
        <v>50</v>
      </c>
      <c r="L1902" s="18">
        <f t="shared" si="131"/>
        <v>133198253.40303542</v>
      </c>
    </row>
    <row r="1903" spans="9:12" ht="12.75">
      <c r="I1903" s="18">
        <v>938</v>
      </c>
      <c r="J1903" s="18">
        <f t="shared" si="129"/>
        <v>6721372099.43706</v>
      </c>
      <c r="K1903" s="18">
        <f t="shared" si="130"/>
        <v>50</v>
      </c>
      <c r="L1903" s="18">
        <f t="shared" si="131"/>
        <v>134427441.98874122</v>
      </c>
    </row>
    <row r="1904" spans="9:12" ht="12.75">
      <c r="I1904" s="18">
        <v>938.5</v>
      </c>
      <c r="J1904" s="18">
        <f t="shared" si="129"/>
        <v>6783398692.542283</v>
      </c>
      <c r="K1904" s="18">
        <f t="shared" si="130"/>
        <v>50</v>
      </c>
      <c r="L1904" s="18">
        <f t="shared" si="131"/>
        <v>135667973.85084566</v>
      </c>
    </row>
    <row r="1905" spans="9:12" ht="12.75">
      <c r="I1905" s="18">
        <v>939</v>
      </c>
      <c r="J1905" s="18">
        <f t="shared" si="129"/>
        <v>6845997683.40478</v>
      </c>
      <c r="K1905" s="18">
        <f t="shared" si="130"/>
        <v>50</v>
      </c>
      <c r="L1905" s="18">
        <f t="shared" si="131"/>
        <v>136919953.66809562</v>
      </c>
    </row>
    <row r="1906" spans="9:12" ht="12.75">
      <c r="I1906" s="18">
        <v>939.5</v>
      </c>
      <c r="J1906" s="18">
        <f t="shared" si="129"/>
        <v>6909174354.261962</v>
      </c>
      <c r="K1906" s="18">
        <f t="shared" si="130"/>
        <v>50</v>
      </c>
      <c r="L1906" s="18">
        <f t="shared" si="131"/>
        <v>138183487.08523923</v>
      </c>
    </row>
    <row r="1907" spans="9:12" ht="12.75">
      <c r="I1907" s="18">
        <v>940</v>
      </c>
      <c r="J1907" s="18">
        <f t="shared" si="129"/>
        <v>6972934036.097132</v>
      </c>
      <c r="K1907" s="18">
        <f t="shared" si="130"/>
        <v>50</v>
      </c>
      <c r="L1907" s="18">
        <f t="shared" si="131"/>
        <v>139458680.72194263</v>
      </c>
    </row>
    <row r="1908" spans="9:12" ht="12.75">
      <c r="I1908" s="18">
        <v>940.5</v>
      </c>
      <c r="J1908" s="18">
        <f t="shared" si="129"/>
        <v>7037282109.08938</v>
      </c>
      <c r="K1908" s="18">
        <f t="shared" si="130"/>
        <v>50</v>
      </c>
      <c r="L1908" s="18">
        <f t="shared" si="131"/>
        <v>140745642.1817876</v>
      </c>
    </row>
    <row r="1909" spans="9:12" ht="12.75">
      <c r="I1909" s="18">
        <v>941</v>
      </c>
      <c r="J1909" s="18">
        <f t="shared" si="129"/>
        <v>7102224003.067434</v>
      </c>
      <c r="K1909" s="18">
        <f t="shared" si="130"/>
        <v>50</v>
      </c>
      <c r="L1909" s="18">
        <f t="shared" si="131"/>
        <v>142044480.06134868</v>
      </c>
    </row>
    <row r="1910" spans="9:12" ht="12.75">
      <c r="I1910" s="18">
        <v>941.5</v>
      </c>
      <c r="J1910" s="18">
        <f t="shared" si="129"/>
        <v>7167765197.967912</v>
      </c>
      <c r="K1910" s="18">
        <f t="shared" si="130"/>
        <v>50</v>
      </c>
      <c r="L1910" s="18">
        <f t="shared" si="131"/>
        <v>143355303.95935825</v>
      </c>
    </row>
    <row r="1911" spans="9:12" ht="12.75">
      <c r="I1911" s="18">
        <v>942</v>
      </c>
      <c r="J1911" s="18">
        <f t="shared" si="129"/>
        <v>7233911224.297809</v>
      </c>
      <c r="K1911" s="18">
        <f t="shared" si="130"/>
        <v>50</v>
      </c>
      <c r="L1911" s="18">
        <f t="shared" si="131"/>
        <v>144678224.48595616</v>
      </c>
    </row>
    <row r="1912" spans="9:12" ht="12.75">
      <c r="I1912" s="18">
        <v>942.5</v>
      </c>
      <c r="J1912" s="18">
        <f t="shared" si="129"/>
        <v>7300667663.601023</v>
      </c>
      <c r="K1912" s="18">
        <f t="shared" si="130"/>
        <v>50</v>
      </c>
      <c r="L1912" s="18">
        <f t="shared" si="131"/>
        <v>146013353.27202046</v>
      </c>
    </row>
    <row r="1913" spans="9:12" ht="12.75">
      <c r="I1913" s="18">
        <v>943</v>
      </c>
      <c r="J1913" s="18">
        <f t="shared" si="129"/>
        <v>7368040148.929407</v>
      </c>
      <c r="K1913" s="18">
        <f t="shared" si="130"/>
        <v>50</v>
      </c>
      <c r="L1913" s="18">
        <f t="shared" si="131"/>
        <v>147360802.97858813</v>
      </c>
    </row>
    <row r="1914" spans="9:12" ht="12.75">
      <c r="I1914" s="18">
        <v>943.5</v>
      </c>
      <c r="J1914" s="18">
        <f t="shared" si="129"/>
        <v>7436034365.318182</v>
      </c>
      <c r="K1914" s="18">
        <f t="shared" si="130"/>
        <v>50</v>
      </c>
      <c r="L1914" s="18">
        <f t="shared" si="131"/>
        <v>148720687.30636364</v>
      </c>
    </row>
    <row r="1915" spans="9:12" ht="12.75">
      <c r="I1915" s="18">
        <v>944</v>
      </c>
      <c r="J1915" s="18">
        <f t="shared" si="129"/>
        <v>7504656050.2654915</v>
      </c>
      <c r="K1915" s="18">
        <f t="shared" si="130"/>
        <v>50</v>
      </c>
      <c r="L1915" s="18">
        <f t="shared" si="131"/>
        <v>150093121.00530982</v>
      </c>
    </row>
    <row r="1916" spans="9:12" ht="12.75">
      <c r="I1916" s="18">
        <v>944.5</v>
      </c>
      <c r="J1916" s="18">
        <f t="shared" si="129"/>
        <v>7573910994.216657</v>
      </c>
      <c r="K1916" s="18">
        <f t="shared" si="130"/>
        <v>50</v>
      </c>
      <c r="L1916" s="18">
        <f t="shared" si="131"/>
        <v>151478219.88433313</v>
      </c>
    </row>
    <row r="1917" spans="9:12" ht="12.75">
      <c r="I1917" s="18">
        <v>945</v>
      </c>
      <c r="J1917" s="18">
        <f t="shared" si="129"/>
        <v>7643805041.052725</v>
      </c>
      <c r="K1917" s="18">
        <f t="shared" si="130"/>
        <v>50</v>
      </c>
      <c r="L1917" s="18">
        <f t="shared" si="131"/>
        <v>152876100.8210545</v>
      </c>
    </row>
    <row r="1918" spans="9:12" ht="12.75">
      <c r="I1918" s="18">
        <v>945.5</v>
      </c>
      <c r="J1918" s="18">
        <f t="shared" si="129"/>
        <v>7714344088.583701</v>
      </c>
      <c r="K1918" s="18">
        <f t="shared" si="130"/>
        <v>50</v>
      </c>
      <c r="L1918" s="18">
        <f t="shared" si="131"/>
        <v>154286881.77167404</v>
      </c>
    </row>
    <row r="1919" spans="9:12" ht="12.75">
      <c r="I1919" s="18">
        <v>946</v>
      </c>
      <c r="J1919" s="18">
        <f t="shared" si="129"/>
        <v>7785534089.046052</v>
      </c>
      <c r="K1919" s="18">
        <f t="shared" si="130"/>
        <v>50</v>
      </c>
      <c r="L1919" s="18">
        <f t="shared" si="131"/>
        <v>155710681.78092104</v>
      </c>
    </row>
    <row r="1920" spans="9:12" ht="12.75">
      <c r="I1920" s="18">
        <v>946.5</v>
      </c>
      <c r="J1920" s="18">
        <f t="shared" si="129"/>
        <v>7857381049.605051</v>
      </c>
      <c r="K1920" s="18">
        <f t="shared" si="130"/>
        <v>50</v>
      </c>
      <c r="L1920" s="18">
        <f t="shared" si="131"/>
        <v>157147620.992101</v>
      </c>
    </row>
    <row r="1921" spans="9:12" ht="12.75">
      <c r="I1921" s="18">
        <v>947</v>
      </c>
      <c r="J1921" s="18">
        <f t="shared" si="129"/>
        <v>7929891032.86177</v>
      </c>
      <c r="K1921" s="18">
        <f t="shared" si="130"/>
        <v>50</v>
      </c>
      <c r="L1921" s="18">
        <f t="shared" si="131"/>
        <v>158597820.65723538</v>
      </c>
    </row>
    <row r="1922" spans="9:12" ht="12.75">
      <c r="I1922" s="18">
        <v>947.5</v>
      </c>
      <c r="J1922" s="18">
        <f t="shared" si="129"/>
        <v>8003070157.36446</v>
      </c>
      <c r="K1922" s="18">
        <f t="shared" si="130"/>
        <v>50</v>
      </c>
      <c r="L1922" s="18">
        <f t="shared" si="131"/>
        <v>160061403.1472892</v>
      </c>
    </row>
    <row r="1923" spans="9:12" ht="12.75">
      <c r="I1923" s="18">
        <v>948</v>
      </c>
      <c r="J1923" s="18">
        <f t="shared" si="129"/>
        <v>8076924598.124969</v>
      </c>
      <c r="K1923" s="18">
        <f t="shared" si="130"/>
        <v>50</v>
      </c>
      <c r="L1923" s="18">
        <f t="shared" si="131"/>
        <v>161538491.96249938</v>
      </c>
    </row>
    <row r="1924" spans="9:12" ht="12.75">
      <c r="I1924" s="18">
        <v>948.5</v>
      </c>
      <c r="J1924" s="18">
        <f t="shared" si="129"/>
        <v>8151460587.1398535</v>
      </c>
      <c r="K1924" s="18">
        <f t="shared" si="130"/>
        <v>50</v>
      </c>
      <c r="L1924" s="18">
        <f t="shared" si="131"/>
        <v>163029211.74279708</v>
      </c>
    </row>
    <row r="1925" spans="9:12" ht="12.75">
      <c r="I1925" s="18">
        <v>949</v>
      </c>
      <c r="J1925" s="18">
        <f t="shared" si="129"/>
        <v>8226684413.916099</v>
      </c>
      <c r="K1925" s="18">
        <f t="shared" si="130"/>
        <v>50</v>
      </c>
      <c r="L1925" s="18">
        <f t="shared" si="131"/>
        <v>164533688.27832198</v>
      </c>
    </row>
    <row r="1926" spans="9:12" ht="12.75">
      <c r="I1926" s="18">
        <v>949.5</v>
      </c>
      <c r="J1926" s="18">
        <f t="shared" si="129"/>
        <v>8302602426.001916</v>
      </c>
      <c r="K1926" s="18">
        <f t="shared" si="130"/>
        <v>50</v>
      </c>
      <c r="L1926" s="18">
        <f t="shared" si="131"/>
        <v>166052048.5200383</v>
      </c>
    </row>
    <row r="1927" spans="9:12" ht="12.75">
      <c r="I1927" s="18">
        <v>950</v>
      </c>
      <c r="J1927" s="18">
        <f t="shared" si="129"/>
        <v>8379221029.52245</v>
      </c>
      <c r="K1927" s="18">
        <f t="shared" si="130"/>
        <v>50</v>
      </c>
      <c r="L1927" s="18">
        <f t="shared" si="131"/>
        <v>167584420.590449</v>
      </c>
    </row>
    <row r="1928" spans="9:12" ht="12.75">
      <c r="I1928" s="18">
        <v>950.5</v>
      </c>
      <c r="J1928" s="18">
        <f t="shared" si="129"/>
        <v>8456546689.720179</v>
      </c>
      <c r="K1928" s="18">
        <f t="shared" si="130"/>
        <v>50</v>
      </c>
      <c r="L1928" s="18">
        <f t="shared" si="131"/>
        <v>169130933.79440358</v>
      </c>
    </row>
    <row r="1929" spans="9:12" ht="12.75">
      <c r="I1929" s="18">
        <v>951</v>
      </c>
      <c r="J1929" s="18">
        <f t="shared" si="129"/>
        <v>8534585931.500534</v>
      </c>
      <c r="K1929" s="18">
        <f t="shared" si="130"/>
        <v>50</v>
      </c>
      <c r="L1929" s="18">
        <f t="shared" si="131"/>
        <v>170691718.6300107</v>
      </c>
    </row>
    <row r="1930" spans="9:12" ht="12.75">
      <c r="I1930" s="18">
        <v>951.5</v>
      </c>
      <c r="J1930" s="18">
        <f t="shared" si="129"/>
        <v>8613345339.982586</v>
      </c>
      <c r="K1930" s="18">
        <f t="shared" si="130"/>
        <v>50</v>
      </c>
      <c r="L1930" s="18">
        <f t="shared" si="131"/>
        <v>172266906.7996517</v>
      </c>
    </row>
    <row r="1931" spans="9:12" ht="12.75">
      <c r="I1931" s="18">
        <v>952</v>
      </c>
      <c r="J1931" s="18">
        <f t="shared" si="129"/>
        <v>8692831561.054537</v>
      </c>
      <c r="K1931" s="18">
        <f t="shared" si="130"/>
        <v>50</v>
      </c>
      <c r="L1931" s="18">
        <f t="shared" si="131"/>
        <v>173856631.22109073</v>
      </c>
    </row>
    <row r="1932" spans="9:12" ht="12.75">
      <c r="I1932" s="18">
        <v>952.5</v>
      </c>
      <c r="J1932" s="18">
        <f t="shared" si="129"/>
        <v>8773051301.934618</v>
      </c>
      <c r="K1932" s="18">
        <f t="shared" si="130"/>
        <v>50</v>
      </c>
      <c r="L1932" s="18">
        <f t="shared" si="131"/>
        <v>175461026.03869236</v>
      </c>
    </row>
    <row r="1933" spans="9:12" ht="12.75">
      <c r="I1933" s="18">
        <v>953</v>
      </c>
      <c r="J1933" s="18">
        <f t="shared" si="129"/>
        <v>8854011331.737011</v>
      </c>
      <c r="K1933" s="18">
        <f t="shared" si="130"/>
        <v>50</v>
      </c>
      <c r="L1933" s="18">
        <f t="shared" si="131"/>
        <v>177080226.63474023</v>
      </c>
    </row>
    <row r="1934" spans="9:12" ht="12.75">
      <c r="I1934" s="18">
        <v>953.5</v>
      </c>
      <c r="J1934" s="18">
        <f t="shared" si="129"/>
        <v>8935718482.043167</v>
      </c>
      <c r="K1934" s="18">
        <f t="shared" si="130"/>
        <v>50</v>
      </c>
      <c r="L1934" s="18">
        <f t="shared" si="131"/>
        <v>178714369.64086333</v>
      </c>
    </row>
    <row r="1935" spans="9:12" ht="12.75">
      <c r="I1935" s="18">
        <v>954</v>
      </c>
      <c r="J1935" s="18">
        <f t="shared" si="129"/>
        <v>9018179647.478079</v>
      </c>
      <c r="K1935" s="18">
        <f t="shared" si="130"/>
        <v>50</v>
      </c>
      <c r="L1935" s="18">
        <f t="shared" si="131"/>
        <v>180363592.94956157</v>
      </c>
    </row>
    <row r="1936" spans="9:12" ht="12.75">
      <c r="I1936" s="18">
        <v>954.5</v>
      </c>
      <c r="J1936" s="18">
        <f t="shared" si="129"/>
        <v>9101401786.292143</v>
      </c>
      <c r="K1936" s="18">
        <f t="shared" si="130"/>
        <v>50</v>
      </c>
      <c r="L1936" s="18">
        <f t="shared" si="131"/>
        <v>182028035.72584286</v>
      </c>
    </row>
    <row r="1937" spans="9:12" ht="12.75">
      <c r="I1937" s="18">
        <v>955</v>
      </c>
      <c r="J1937" s="18">
        <f t="shared" si="129"/>
        <v>9185391920.948439</v>
      </c>
      <c r="K1937" s="18">
        <f t="shared" si="130"/>
        <v>50</v>
      </c>
      <c r="L1937" s="18">
        <f t="shared" si="131"/>
        <v>183707838.41896877</v>
      </c>
    </row>
    <row r="1938" spans="9:12" ht="12.75">
      <c r="I1938" s="18">
        <v>955.5</v>
      </c>
      <c r="J1938" s="18">
        <f t="shared" si="129"/>
        <v>9270157138.715084</v>
      </c>
      <c r="K1938" s="18">
        <f t="shared" si="130"/>
        <v>50</v>
      </c>
      <c r="L1938" s="18">
        <f t="shared" si="131"/>
        <v>185403142.77430168</v>
      </c>
    </row>
    <row r="1939" spans="9:12" ht="12.75">
      <c r="I1939" s="18">
        <v>956</v>
      </c>
      <c r="J1939" s="18">
        <f t="shared" si="129"/>
        <v>9355704592.263365</v>
      </c>
      <c r="K1939" s="18">
        <f t="shared" si="130"/>
        <v>50</v>
      </c>
      <c r="L1939" s="18">
        <f t="shared" si="131"/>
        <v>187114091.8452673</v>
      </c>
    </row>
    <row r="1940" spans="9:12" ht="12.75">
      <c r="I1940" s="18">
        <v>956.5</v>
      </c>
      <c r="J1940" s="18">
        <f t="shared" si="129"/>
        <v>9442041500.271412</v>
      </c>
      <c r="K1940" s="18">
        <f t="shared" si="130"/>
        <v>50</v>
      </c>
      <c r="L1940" s="18">
        <f t="shared" si="131"/>
        <v>188840830.00542822</v>
      </c>
    </row>
    <row r="1941" spans="9:12" ht="12.75">
      <c r="I1941" s="18">
        <v>957</v>
      </c>
      <c r="J1941" s="18">
        <f t="shared" si="129"/>
        <v>9529175148.033133</v>
      </c>
      <c r="K1941" s="18">
        <f t="shared" si="130"/>
        <v>50</v>
      </c>
      <c r="L1941" s="18">
        <f t="shared" si="131"/>
        <v>190583502.96066266</v>
      </c>
    </row>
    <row r="1942" spans="9:12" ht="12.75">
      <c r="I1942" s="18">
        <v>957.5</v>
      </c>
      <c r="J1942" s="18">
        <f t="shared" si="129"/>
        <v>9617112888.073025</v>
      </c>
      <c r="K1942" s="18">
        <f t="shared" si="130"/>
        <v>50</v>
      </c>
      <c r="L1942" s="18">
        <f t="shared" si="131"/>
        <v>192342257.76146048</v>
      </c>
    </row>
    <row r="1943" spans="9:12" ht="12.75">
      <c r="I1943" s="18">
        <v>958</v>
      </c>
      <c r="J1943" s="18">
        <f t="shared" si="129"/>
        <v>9705862140.766739</v>
      </c>
      <c r="K1943" s="18">
        <f t="shared" si="130"/>
        <v>50</v>
      </c>
      <c r="L1943" s="18">
        <f t="shared" si="131"/>
        <v>194117242.81533477</v>
      </c>
    </row>
    <row r="1944" spans="9:12" ht="12.75">
      <c r="I1944" s="18">
        <v>958.5</v>
      </c>
      <c r="J1944" s="18">
        <f t="shared" si="129"/>
        <v>9795430394.967</v>
      </c>
      <c r="K1944" s="18">
        <f t="shared" si="130"/>
        <v>50</v>
      </c>
      <c r="L1944" s="18">
        <f t="shared" si="131"/>
        <v>195908607.89933997</v>
      </c>
    </row>
    <row r="1945" spans="9:12" ht="12.75">
      <c r="I1945" s="18">
        <v>959</v>
      </c>
      <c r="J1945" s="18">
        <f t="shared" si="129"/>
        <v>9885825208.635641</v>
      </c>
      <c r="K1945" s="18">
        <f t="shared" si="130"/>
        <v>50</v>
      </c>
      <c r="L1945" s="18">
        <f t="shared" si="131"/>
        <v>197716504.17271283</v>
      </c>
    </row>
    <row r="1946" spans="9:12" ht="12.75">
      <c r="I1946" s="18">
        <v>959.5</v>
      </c>
      <c r="J1946" s="18">
        <f t="shared" si="129"/>
        <v>9977054209.48147</v>
      </c>
      <c r="K1946" s="18">
        <f t="shared" si="130"/>
        <v>50</v>
      </c>
      <c r="L1946" s="18">
        <f t="shared" si="131"/>
        <v>199541084.1896294</v>
      </c>
    </row>
    <row r="1947" spans="9:12" ht="12.75">
      <c r="I1947" s="18">
        <v>960</v>
      </c>
      <c r="J1947" s="18">
        <f aca="true" t="shared" si="132" ref="J1947:J2010">$I$18*POWER(COSH(I1947/($I$7*100/(2*PI()*$I$4)))+$I$11*SINH(I1947/($I$7*100/(2*PI()*$I$4))),2)</f>
        <v>10069125095.60369</v>
      </c>
      <c r="K1947" s="18">
        <f t="shared" si="130"/>
        <v>50</v>
      </c>
      <c r="L1947" s="18">
        <f t="shared" si="131"/>
        <v>201382501.9120738</v>
      </c>
    </row>
    <row r="1948" spans="9:12" ht="12.75">
      <c r="I1948" s="18">
        <v>960.5</v>
      </c>
      <c r="J1948" s="18">
        <f t="shared" si="132"/>
        <v>10162045636.14163</v>
      </c>
      <c r="K1948" s="18">
        <f aca="true" t="shared" si="133" ref="K1948:K2011">$I$6</f>
        <v>50</v>
      </c>
      <c r="L1948" s="18">
        <f aca="true" t="shared" si="134" ref="L1948:L2011">J1948/K1948</f>
        <v>203240912.7228326</v>
      </c>
    </row>
    <row r="1949" spans="9:12" ht="12.75">
      <c r="I1949" s="18">
        <v>961</v>
      </c>
      <c r="J1949" s="18">
        <f t="shared" si="132"/>
        <v>10255823671.930258</v>
      </c>
      <c r="K1949" s="18">
        <f t="shared" si="133"/>
        <v>50</v>
      </c>
      <c r="L1949" s="18">
        <f t="shared" si="134"/>
        <v>205116473.43860516</v>
      </c>
    </row>
    <row r="1950" spans="9:12" ht="12.75">
      <c r="I1950" s="18">
        <v>961.5</v>
      </c>
      <c r="J1950" s="18">
        <f t="shared" si="132"/>
        <v>10350467116.161928</v>
      </c>
      <c r="K1950" s="18">
        <f t="shared" si="133"/>
        <v>50</v>
      </c>
      <c r="L1950" s="18">
        <f t="shared" si="134"/>
        <v>207009342.32323855</v>
      </c>
    </row>
    <row r="1951" spans="9:12" ht="12.75">
      <c r="I1951" s="18">
        <v>962</v>
      </c>
      <c r="J1951" s="18">
        <f t="shared" si="132"/>
        <v>10445983955.053928</v>
      </c>
      <c r="K1951" s="18">
        <f t="shared" si="133"/>
        <v>50</v>
      </c>
      <c r="L1951" s="18">
        <f t="shared" si="134"/>
        <v>208919679.10107857</v>
      </c>
    </row>
    <row r="1952" spans="9:12" ht="12.75">
      <c r="I1952" s="18">
        <v>962.5</v>
      </c>
      <c r="J1952" s="18">
        <f t="shared" si="132"/>
        <v>10542382248.522448</v>
      </c>
      <c r="K1952" s="18">
        <f t="shared" si="133"/>
        <v>50</v>
      </c>
      <c r="L1952" s="18">
        <f t="shared" si="134"/>
        <v>210847644.97044894</v>
      </c>
    </row>
    <row r="1953" spans="9:12" ht="12.75">
      <c r="I1953" s="18">
        <v>963</v>
      </c>
      <c r="J1953" s="18">
        <f t="shared" si="132"/>
        <v>10639670130.862833</v>
      </c>
      <c r="K1953" s="18">
        <f t="shared" si="133"/>
        <v>50</v>
      </c>
      <c r="L1953" s="18">
        <f t="shared" si="134"/>
        <v>212793402.61725667</v>
      </c>
    </row>
    <row r="1954" spans="9:12" ht="12.75">
      <c r="I1954" s="18">
        <v>963.5</v>
      </c>
      <c r="J1954" s="18">
        <f t="shared" si="132"/>
        <v>10737855811.435736</v>
      </c>
      <c r="K1954" s="18">
        <f t="shared" si="133"/>
        <v>50</v>
      </c>
      <c r="L1954" s="18">
        <f t="shared" si="134"/>
        <v>214757116.2287147</v>
      </c>
    </row>
    <row r="1955" spans="9:12" ht="12.75">
      <c r="I1955" s="18">
        <v>964</v>
      </c>
      <c r="J1955" s="18">
        <f t="shared" si="132"/>
        <v>10836947575.359951</v>
      </c>
      <c r="K1955" s="18">
        <f t="shared" si="133"/>
        <v>50</v>
      </c>
      <c r="L1955" s="18">
        <f t="shared" si="134"/>
        <v>216738951.50719902</v>
      </c>
    </row>
    <row r="1956" spans="9:12" ht="12.75">
      <c r="I1956" s="18">
        <v>964.5</v>
      </c>
      <c r="J1956" s="18">
        <f t="shared" si="132"/>
        <v>10936953784.211655</v>
      </c>
      <c r="K1956" s="18">
        <f t="shared" si="133"/>
        <v>50</v>
      </c>
      <c r="L1956" s="18">
        <f t="shared" si="134"/>
        <v>218739075.6842331</v>
      </c>
    </row>
    <row r="1957" spans="9:12" ht="12.75">
      <c r="I1957" s="18">
        <v>965</v>
      </c>
      <c r="J1957" s="18">
        <f t="shared" si="132"/>
        <v>11037882876.729727</v>
      </c>
      <c r="K1957" s="18">
        <f t="shared" si="133"/>
        <v>50</v>
      </c>
      <c r="L1957" s="18">
        <f t="shared" si="134"/>
        <v>220757657.53459454</v>
      </c>
    </row>
    <row r="1958" spans="9:12" ht="12.75">
      <c r="I1958" s="18">
        <v>965.5</v>
      </c>
      <c r="J1958" s="18">
        <f t="shared" si="132"/>
        <v>11139743369.527966</v>
      </c>
      <c r="K1958" s="18">
        <f t="shared" si="133"/>
        <v>50</v>
      </c>
      <c r="L1958" s="18">
        <f t="shared" si="134"/>
        <v>222794867.39055932</v>
      </c>
    </row>
    <row r="1959" spans="9:12" ht="12.75">
      <c r="I1959" s="18">
        <v>966</v>
      </c>
      <c r="J1959" s="18">
        <f t="shared" si="132"/>
        <v>11242543857.813833</v>
      </c>
      <c r="K1959" s="18">
        <f t="shared" si="133"/>
        <v>50</v>
      </c>
      <c r="L1959" s="18">
        <f t="shared" si="134"/>
        <v>224850877.15627667</v>
      </c>
    </row>
    <row r="1960" spans="9:12" ht="12.75">
      <c r="I1960" s="18">
        <v>966.5</v>
      </c>
      <c r="J1960" s="18">
        <f t="shared" si="132"/>
        <v>11346293016.113533</v>
      </c>
      <c r="K1960" s="18">
        <f t="shared" si="133"/>
        <v>50</v>
      </c>
      <c r="L1960" s="18">
        <f t="shared" si="134"/>
        <v>226925860.32227066</v>
      </c>
    </row>
    <row r="1961" spans="9:12" ht="12.75">
      <c r="I1961" s="18">
        <v>967</v>
      </c>
      <c r="J1961" s="18">
        <f t="shared" si="132"/>
        <v>11450999599.004057</v>
      </c>
      <c r="K1961" s="18">
        <f t="shared" si="133"/>
        <v>50</v>
      </c>
      <c r="L1961" s="18">
        <f t="shared" si="134"/>
        <v>229019991.98008114</v>
      </c>
    </row>
    <row r="1962" spans="9:12" ht="12.75">
      <c r="I1962" s="18">
        <v>967.5</v>
      </c>
      <c r="J1962" s="18">
        <f t="shared" si="132"/>
        <v>11556672441.852093</v>
      </c>
      <c r="K1962" s="18">
        <f t="shared" si="133"/>
        <v>50</v>
      </c>
      <c r="L1962" s="18">
        <f t="shared" si="134"/>
        <v>231133448.83704185</v>
      </c>
    </row>
    <row r="1963" spans="9:12" ht="12.75">
      <c r="I1963" s="18">
        <v>968</v>
      </c>
      <c r="J1963" s="18">
        <f t="shared" si="132"/>
        <v>11663320461.559275</v>
      </c>
      <c r="K1963" s="18">
        <f t="shared" si="133"/>
        <v>50</v>
      </c>
      <c r="L1963" s="18">
        <f t="shared" si="134"/>
        <v>233266409.2311855</v>
      </c>
    </row>
    <row r="1964" spans="9:12" ht="12.75">
      <c r="I1964" s="18">
        <v>968.5</v>
      </c>
      <c r="J1964" s="18">
        <f t="shared" si="132"/>
        <v>11770952657.314817</v>
      </c>
      <c r="K1964" s="18">
        <f t="shared" si="133"/>
        <v>50</v>
      </c>
      <c r="L1964" s="18">
        <f t="shared" si="134"/>
        <v>235419053.14629635</v>
      </c>
    </row>
    <row r="1965" spans="9:12" ht="12.75">
      <c r="I1965" s="18">
        <v>969</v>
      </c>
      <c r="J1965" s="18">
        <f t="shared" si="132"/>
        <v>11879578111.35476</v>
      </c>
      <c r="K1965" s="18">
        <f t="shared" si="133"/>
        <v>50</v>
      </c>
      <c r="L1965" s="18">
        <f t="shared" si="134"/>
        <v>237591562.2270952</v>
      </c>
    </row>
    <row r="1966" spans="9:12" ht="12.75">
      <c r="I1966" s="18">
        <v>969.5</v>
      </c>
      <c r="J1966" s="18">
        <f t="shared" si="132"/>
        <v>11989205989.728558</v>
      </c>
      <c r="K1966" s="18">
        <f t="shared" si="133"/>
        <v>50</v>
      </c>
      <c r="L1966" s="18">
        <f t="shared" si="134"/>
        <v>239784119.79457116</v>
      </c>
    </row>
    <row r="1967" spans="9:12" ht="12.75">
      <c r="I1967" s="18">
        <v>970</v>
      </c>
      <c r="J1967" s="18">
        <f t="shared" si="132"/>
        <v>12099845543.072268</v>
      </c>
      <c r="K1967" s="18">
        <f t="shared" si="133"/>
        <v>50</v>
      </c>
      <c r="L1967" s="18">
        <f t="shared" si="134"/>
        <v>241996910.86144534</v>
      </c>
    </row>
    <row r="1968" spans="9:12" ht="12.75">
      <c r="I1968" s="18">
        <v>970.5</v>
      </c>
      <c r="J1968" s="18">
        <f t="shared" si="132"/>
        <v>12211506107.389229</v>
      </c>
      <c r="K1968" s="18">
        <f t="shared" si="133"/>
        <v>50</v>
      </c>
      <c r="L1968" s="18">
        <f t="shared" si="134"/>
        <v>244230122.1477846</v>
      </c>
    </row>
    <row r="1969" spans="9:12" ht="12.75">
      <c r="I1969" s="18">
        <v>971</v>
      </c>
      <c r="J1969" s="18">
        <f t="shared" si="132"/>
        <v>12324197104.838028</v>
      </c>
      <c r="K1969" s="18">
        <f t="shared" si="133"/>
        <v>50</v>
      </c>
      <c r="L1969" s="18">
        <f t="shared" si="134"/>
        <v>246483942.09676057</v>
      </c>
    </row>
    <row r="1970" spans="9:12" ht="12.75">
      <c r="I1970" s="18">
        <v>971.5</v>
      </c>
      <c r="J1970" s="18">
        <f t="shared" si="132"/>
        <v>12437928044.527279</v>
      </c>
      <c r="K1970" s="18">
        <f t="shared" si="133"/>
        <v>50</v>
      </c>
      <c r="L1970" s="18">
        <f t="shared" si="134"/>
        <v>248758560.89054558</v>
      </c>
    </row>
    <row r="1971" spans="9:12" ht="12.75">
      <c r="I1971" s="18">
        <v>972</v>
      </c>
      <c r="J1971" s="18">
        <f t="shared" si="132"/>
        <v>12552708523.318165</v>
      </c>
      <c r="K1971" s="18">
        <f t="shared" si="133"/>
        <v>50</v>
      </c>
      <c r="L1971" s="18">
        <f t="shared" si="134"/>
        <v>251054170.4663633</v>
      </c>
    </row>
    <row r="1972" spans="9:12" ht="12.75">
      <c r="I1972" s="18">
        <v>972.5</v>
      </c>
      <c r="J1972" s="18">
        <f t="shared" si="132"/>
        <v>12668548226.634356</v>
      </c>
      <c r="K1972" s="18">
        <f t="shared" si="133"/>
        <v>50</v>
      </c>
      <c r="L1972" s="18">
        <f t="shared" si="134"/>
        <v>253370964.5326871</v>
      </c>
    </row>
    <row r="1973" spans="9:12" ht="12.75">
      <c r="I1973" s="18">
        <v>973</v>
      </c>
      <c r="J1973" s="18">
        <f t="shared" si="132"/>
        <v>12785456929.279047</v>
      </c>
      <c r="K1973" s="18">
        <f t="shared" si="133"/>
        <v>50</v>
      </c>
      <c r="L1973" s="18">
        <f t="shared" si="134"/>
        <v>255709138.58558095</v>
      </c>
    </row>
    <row r="1974" spans="9:12" ht="12.75">
      <c r="I1974" s="18">
        <v>973.5</v>
      </c>
      <c r="J1974" s="18">
        <f t="shared" si="132"/>
        <v>12903444496.259874</v>
      </c>
      <c r="K1974" s="18">
        <f t="shared" si="133"/>
        <v>50</v>
      </c>
      <c r="L1974" s="18">
        <f t="shared" si="134"/>
        <v>258068889.92519748</v>
      </c>
    </row>
    <row r="1975" spans="9:12" ht="12.75">
      <c r="I1975" s="18">
        <v>974</v>
      </c>
      <c r="J1975" s="18">
        <f t="shared" si="132"/>
        <v>13022520883.621523</v>
      </c>
      <c r="K1975" s="18">
        <f t="shared" si="133"/>
        <v>50</v>
      </c>
      <c r="L1975" s="18">
        <f t="shared" si="134"/>
        <v>260450417.67243046</v>
      </c>
    </row>
    <row r="1976" spans="9:12" ht="12.75">
      <c r="I1976" s="18">
        <v>974.5</v>
      </c>
      <c r="J1976" s="18">
        <f t="shared" si="132"/>
        <v>13142696139.285532</v>
      </c>
      <c r="K1976" s="18">
        <f t="shared" si="133"/>
        <v>50</v>
      </c>
      <c r="L1976" s="18">
        <f t="shared" si="134"/>
        <v>262853922.78571063</v>
      </c>
    </row>
    <row r="1977" spans="9:12" ht="12.75">
      <c r="I1977" s="18">
        <v>975</v>
      </c>
      <c r="J1977" s="18">
        <f t="shared" si="132"/>
        <v>13263980403.898317</v>
      </c>
      <c r="K1977" s="18">
        <f t="shared" si="133"/>
        <v>50</v>
      </c>
      <c r="L1977" s="18">
        <f t="shared" si="134"/>
        <v>265279608.07796633</v>
      </c>
    </row>
    <row r="1978" spans="9:12" ht="12.75">
      <c r="I1978" s="18">
        <v>975.5</v>
      </c>
      <c r="J1978" s="18">
        <f t="shared" si="132"/>
        <v>13386383911.686989</v>
      </c>
      <c r="K1978" s="18">
        <f t="shared" si="133"/>
        <v>50</v>
      </c>
      <c r="L1978" s="18">
        <f t="shared" si="134"/>
        <v>267727678.23373976</v>
      </c>
    </row>
    <row r="1979" spans="9:12" ht="12.75">
      <c r="I1979" s="18">
        <v>976</v>
      </c>
      <c r="J1979" s="18">
        <f t="shared" si="132"/>
        <v>13509916991.322666</v>
      </c>
      <c r="K1979" s="18">
        <f t="shared" si="133"/>
        <v>50</v>
      </c>
      <c r="L1979" s="18">
        <f t="shared" si="134"/>
        <v>270198339.8264533</v>
      </c>
    </row>
    <row r="1980" spans="9:12" ht="12.75">
      <c r="I1980" s="18">
        <v>976.5</v>
      </c>
      <c r="J1980" s="18">
        <f t="shared" si="132"/>
        <v>13634590066.79222</v>
      </c>
      <c r="K1980" s="18">
        <f t="shared" si="133"/>
        <v>50</v>
      </c>
      <c r="L1980" s="18">
        <f t="shared" si="134"/>
        <v>272691801.3358444</v>
      </c>
    </row>
    <row r="1981" spans="9:12" ht="12.75">
      <c r="I1981" s="18">
        <v>977</v>
      </c>
      <c r="J1981" s="18">
        <f t="shared" si="132"/>
        <v>13760413658.277758</v>
      </c>
      <c r="K1981" s="18">
        <f t="shared" si="133"/>
        <v>50</v>
      </c>
      <c r="L1981" s="18">
        <f t="shared" si="134"/>
        <v>275208273.1655552</v>
      </c>
    </row>
    <row r="1982" spans="9:12" ht="12.75">
      <c r="I1982" s="18">
        <v>977.5</v>
      </c>
      <c r="J1982" s="18">
        <f t="shared" si="132"/>
        <v>13887398383.044563</v>
      </c>
      <c r="K1982" s="18">
        <f t="shared" si="133"/>
        <v>50</v>
      </c>
      <c r="L1982" s="18">
        <f t="shared" si="134"/>
        <v>277747967.6608913</v>
      </c>
    </row>
    <row r="1983" spans="9:12" ht="12.75">
      <c r="I1983" s="18">
        <v>978</v>
      </c>
      <c r="J1983" s="18">
        <f t="shared" si="132"/>
        <v>14015554956.336695</v>
      </c>
      <c r="K1983" s="18">
        <f t="shared" si="133"/>
        <v>50</v>
      </c>
      <c r="L1983" s="18">
        <f t="shared" si="134"/>
        <v>280311099.1267339</v>
      </c>
    </row>
    <row r="1984" spans="9:12" ht="12.75">
      <c r="I1984" s="18">
        <v>978.5</v>
      </c>
      <c r="J1984" s="18">
        <f t="shared" si="132"/>
        <v>14144894192.281298</v>
      </c>
      <c r="K1984" s="18">
        <f t="shared" si="133"/>
        <v>50</v>
      </c>
      <c r="L1984" s="18">
        <f t="shared" si="134"/>
        <v>282897883.84562594</v>
      </c>
    </row>
    <row r="1985" spans="9:12" ht="12.75">
      <c r="I1985" s="18">
        <v>979</v>
      </c>
      <c r="J1985" s="18">
        <f t="shared" si="132"/>
        <v>14275427004.801292</v>
      </c>
      <c r="K1985" s="18">
        <f t="shared" si="133"/>
        <v>50</v>
      </c>
      <c r="L1985" s="18">
        <f t="shared" si="134"/>
        <v>285508540.0960258</v>
      </c>
    </row>
    <row r="1986" spans="9:12" ht="12.75">
      <c r="I1986" s="18">
        <v>979.5</v>
      </c>
      <c r="J1986" s="18">
        <f t="shared" si="132"/>
        <v>14407164408.536007</v>
      </c>
      <c r="K1986" s="18">
        <f t="shared" si="133"/>
        <v>50</v>
      </c>
      <c r="L1986" s="18">
        <f t="shared" si="134"/>
        <v>288143288.17072016</v>
      </c>
    </row>
    <row r="1987" spans="9:12" ht="12.75">
      <c r="I1987" s="18">
        <v>980</v>
      </c>
      <c r="J1987" s="18">
        <f t="shared" si="132"/>
        <v>14540117519.770767</v>
      </c>
      <c r="K1987" s="18">
        <f t="shared" si="133"/>
        <v>50</v>
      </c>
      <c r="L1987" s="18">
        <f t="shared" si="134"/>
        <v>290802350.39541537</v>
      </c>
    </row>
    <row r="1988" spans="9:12" ht="12.75">
      <c r="I1988" s="18">
        <v>980.5</v>
      </c>
      <c r="J1988" s="18">
        <f t="shared" si="132"/>
        <v>14674297557.375053</v>
      </c>
      <c r="K1988" s="18">
        <f t="shared" si="133"/>
        <v>50</v>
      </c>
      <c r="L1988" s="18">
        <f t="shared" si="134"/>
        <v>293485951.14750105</v>
      </c>
    </row>
    <row r="1989" spans="9:12" ht="12.75">
      <c r="I1989" s="18">
        <v>981</v>
      </c>
      <c r="J1989" s="18">
        <f t="shared" si="132"/>
        <v>14809715843.748896</v>
      </c>
      <c r="K1989" s="18">
        <f t="shared" si="133"/>
        <v>50</v>
      </c>
      <c r="L1989" s="18">
        <f t="shared" si="134"/>
        <v>296194316.8749779</v>
      </c>
    </row>
    <row r="1990" spans="9:12" ht="12.75">
      <c r="I1990" s="18">
        <v>981.5</v>
      </c>
      <c r="J1990" s="18">
        <f t="shared" si="132"/>
        <v>14946383805.778393</v>
      </c>
      <c r="K1990" s="18">
        <f t="shared" si="133"/>
        <v>50</v>
      </c>
      <c r="L1990" s="18">
        <f t="shared" si="134"/>
        <v>298927676.11556786</v>
      </c>
    </row>
    <row r="1991" spans="9:12" ht="12.75">
      <c r="I1991" s="18">
        <v>982</v>
      </c>
      <c r="J1991" s="18">
        <f t="shared" si="132"/>
        <v>15084312975.800152</v>
      </c>
      <c r="K1991" s="18">
        <f t="shared" si="133"/>
        <v>50</v>
      </c>
      <c r="L1991" s="18">
        <f t="shared" si="134"/>
        <v>301686259.516003</v>
      </c>
    </row>
    <row r="1992" spans="9:12" ht="12.75">
      <c r="I1992" s="18">
        <v>982.5</v>
      </c>
      <c r="J1992" s="18">
        <f t="shared" si="132"/>
        <v>15223514992.57403</v>
      </c>
      <c r="K1992" s="18">
        <f t="shared" si="133"/>
        <v>50</v>
      </c>
      <c r="L1992" s="18">
        <f t="shared" si="134"/>
        <v>304470299.8514806</v>
      </c>
    </row>
    <row r="1993" spans="9:12" ht="12.75">
      <c r="I1993" s="18">
        <v>983</v>
      </c>
      <c r="J1993" s="18">
        <f t="shared" si="132"/>
        <v>15364001602.265446</v>
      </c>
      <c r="K1993" s="18">
        <f t="shared" si="133"/>
        <v>50</v>
      </c>
      <c r="L1993" s="18">
        <f t="shared" si="134"/>
        <v>307280032.0453089</v>
      </c>
    </row>
    <row r="1994" spans="9:12" ht="12.75">
      <c r="I1994" s="18">
        <v>983.5</v>
      </c>
      <c r="J1994" s="18">
        <f t="shared" si="132"/>
        <v>15505784659.436703</v>
      </c>
      <c r="K1994" s="18">
        <f t="shared" si="133"/>
        <v>50</v>
      </c>
      <c r="L1994" s="18">
        <f t="shared" si="134"/>
        <v>310115693.18873405</v>
      </c>
    </row>
    <row r="1995" spans="9:12" ht="12.75">
      <c r="I1995" s="18">
        <v>984</v>
      </c>
      <c r="J1995" s="18">
        <f t="shared" si="132"/>
        <v>15648876128.04695</v>
      </c>
      <c r="K1995" s="18">
        <f t="shared" si="133"/>
        <v>50</v>
      </c>
      <c r="L1995" s="18">
        <f t="shared" si="134"/>
        <v>312977522.560939</v>
      </c>
    </row>
    <row r="1996" spans="9:12" ht="12.75">
      <c r="I1996" s="18">
        <v>984.5</v>
      </c>
      <c r="J1996" s="18">
        <f t="shared" si="132"/>
        <v>15793288082.46196</v>
      </c>
      <c r="K1996" s="18">
        <f t="shared" si="133"/>
        <v>50</v>
      </c>
      <c r="L1996" s="18">
        <f t="shared" si="134"/>
        <v>315865761.6492392</v>
      </c>
    </row>
    <row r="1997" spans="9:12" ht="12.75">
      <c r="I1997" s="18">
        <v>985</v>
      </c>
      <c r="J1997" s="18">
        <f t="shared" si="132"/>
        <v>15939032708.4729</v>
      </c>
      <c r="K1997" s="18">
        <f t="shared" si="133"/>
        <v>50</v>
      </c>
      <c r="L1997" s="18">
        <f t="shared" si="134"/>
        <v>318780654.16945803</v>
      </c>
    </row>
    <row r="1998" spans="9:12" ht="12.75">
      <c r="I1998" s="18">
        <v>985.5</v>
      </c>
      <c r="J1998" s="18">
        <f t="shared" si="132"/>
        <v>16086122304.324772</v>
      </c>
      <c r="K1998" s="18">
        <f t="shared" si="133"/>
        <v>50</v>
      </c>
      <c r="L1998" s="18">
        <f t="shared" si="134"/>
        <v>321722446.08649546</v>
      </c>
    </row>
    <row r="1999" spans="9:12" ht="12.75">
      <c r="I1999" s="18">
        <v>986</v>
      </c>
      <c r="J1999" s="18">
        <f t="shared" si="132"/>
        <v>16234569281.753899</v>
      </c>
      <c r="K1999" s="18">
        <f t="shared" si="133"/>
        <v>50</v>
      </c>
      <c r="L1999" s="18">
        <f t="shared" si="134"/>
        <v>324691385.63507795</v>
      </c>
    </row>
    <row r="2000" spans="9:12" ht="12.75">
      <c r="I2000" s="18">
        <v>986.5</v>
      </c>
      <c r="J2000" s="18">
        <f t="shared" si="132"/>
        <v>16384386167.035322</v>
      </c>
      <c r="K2000" s="18">
        <f t="shared" si="133"/>
        <v>50</v>
      </c>
      <c r="L2000" s="18">
        <f t="shared" si="134"/>
        <v>327687723.34070647</v>
      </c>
    </row>
    <row r="2001" spans="9:12" ht="12.75">
      <c r="I2001" s="18">
        <v>987</v>
      </c>
      <c r="J2001" s="18">
        <f t="shared" si="132"/>
        <v>16535585602.040075</v>
      </c>
      <c r="K2001" s="18">
        <f t="shared" si="133"/>
        <v>50</v>
      </c>
      <c r="L2001" s="18">
        <f t="shared" si="134"/>
        <v>330711712.0408015</v>
      </c>
    </row>
    <row r="2002" spans="9:12" ht="12.75">
      <c r="I2002" s="18">
        <v>987.5</v>
      </c>
      <c r="J2002" s="18">
        <f t="shared" si="132"/>
        <v>16688180345.301514</v>
      </c>
      <c r="K2002" s="18">
        <f t="shared" si="133"/>
        <v>50</v>
      </c>
      <c r="L2002" s="18">
        <f t="shared" si="134"/>
        <v>333763606.9060303</v>
      </c>
    </row>
    <row r="2003" spans="9:12" ht="12.75">
      <c r="I2003" s="18">
        <v>988</v>
      </c>
      <c r="J2003" s="18">
        <f t="shared" si="132"/>
        <v>16842183273.092104</v>
      </c>
      <c r="K2003" s="18">
        <f t="shared" si="133"/>
        <v>50</v>
      </c>
      <c r="L2003" s="18">
        <f t="shared" si="134"/>
        <v>336843665.46184206</v>
      </c>
    </row>
    <row r="2004" spans="9:12" ht="12.75">
      <c r="I2004" s="18">
        <v>988.5</v>
      </c>
      <c r="J2004" s="18">
        <f t="shared" si="132"/>
        <v>16997607380.510134</v>
      </c>
      <c r="K2004" s="18">
        <f t="shared" si="133"/>
        <v>50</v>
      </c>
      <c r="L2004" s="18">
        <f t="shared" si="134"/>
        <v>339952147.61020267</v>
      </c>
    </row>
    <row r="2005" spans="9:12" ht="12.75">
      <c r="I2005" s="18">
        <v>989</v>
      </c>
      <c r="J2005" s="18">
        <f t="shared" si="132"/>
        <v>17154465782.575895</v>
      </c>
      <c r="K2005" s="18">
        <f t="shared" si="133"/>
        <v>50</v>
      </c>
      <c r="L2005" s="18">
        <f t="shared" si="134"/>
        <v>343089315.6515179</v>
      </c>
    </row>
    <row r="2006" spans="9:12" ht="12.75">
      <c r="I2006" s="18">
        <v>989.5</v>
      </c>
      <c r="J2006" s="18">
        <f t="shared" si="132"/>
        <v>17312771715.33855</v>
      </c>
      <c r="K2006" s="18">
        <f t="shared" si="133"/>
        <v>50</v>
      </c>
      <c r="L2006" s="18">
        <f t="shared" si="134"/>
        <v>346255434.30677104</v>
      </c>
    </row>
    <row r="2007" spans="9:12" ht="12.75">
      <c r="I2007" s="18">
        <v>990</v>
      </c>
      <c r="J2007" s="18">
        <f t="shared" si="132"/>
        <v>17472538536.993217</v>
      </c>
      <c r="K2007" s="18">
        <f t="shared" si="133"/>
        <v>50</v>
      </c>
      <c r="L2007" s="18">
        <f t="shared" si="134"/>
        <v>349450770.73986435</v>
      </c>
    </row>
    <row r="2008" spans="9:12" ht="12.75">
      <c r="I2008" s="18">
        <v>990.5</v>
      </c>
      <c r="J2008" s="18">
        <f t="shared" si="132"/>
        <v>17633779729.007744</v>
      </c>
      <c r="K2008" s="18">
        <f t="shared" si="133"/>
        <v>50</v>
      </c>
      <c r="L2008" s="18">
        <f t="shared" si="134"/>
        <v>352675594.5801549</v>
      </c>
    </row>
    <row r="2009" spans="9:12" ht="12.75">
      <c r="I2009" s="18">
        <v>991</v>
      </c>
      <c r="J2009" s="18">
        <f t="shared" si="132"/>
        <v>17796508897.260532</v>
      </c>
      <c r="K2009" s="18">
        <f t="shared" si="133"/>
        <v>50</v>
      </c>
      <c r="L2009" s="18">
        <f t="shared" si="134"/>
        <v>355930177.94521064</v>
      </c>
    </row>
    <row r="2010" spans="9:12" ht="12.75">
      <c r="I2010" s="18">
        <v>991.5</v>
      </c>
      <c r="J2010" s="18">
        <f t="shared" si="132"/>
        <v>17960739773.1888</v>
      </c>
      <c r="K2010" s="18">
        <f t="shared" si="133"/>
        <v>50</v>
      </c>
      <c r="L2010" s="18">
        <f t="shared" si="134"/>
        <v>359214795.463776</v>
      </c>
    </row>
    <row r="2011" spans="9:12" ht="12.75">
      <c r="I2011" s="18">
        <v>992</v>
      </c>
      <c r="J2011" s="18">
        <f aca="true" t="shared" si="135" ref="J2011:J2027">$I$18*POWER(COSH(I2011/($I$7*100/(2*PI()*$I$4)))+$I$11*SINH(I2011/($I$7*100/(2*PI()*$I$4))),2)</f>
        <v>18126486214.946934</v>
      </c>
      <c r="K2011" s="18">
        <f t="shared" si="133"/>
        <v>50</v>
      </c>
      <c r="L2011" s="18">
        <f t="shared" si="134"/>
        <v>362529724.2989387</v>
      </c>
    </row>
    <row r="2012" spans="9:12" ht="12.75">
      <c r="I2012" s="18">
        <v>992.5</v>
      </c>
      <c r="J2012" s="18">
        <f t="shared" si="135"/>
        <v>18293762208.576015</v>
      </c>
      <c r="K2012" s="18">
        <f aca="true" t="shared" si="136" ref="K2012:K2027">$I$6</f>
        <v>50</v>
      </c>
      <c r="L2012" s="18">
        <f aca="true" t="shared" si="137" ref="L2012:L2027">J2012/K2012</f>
        <v>365875244.1715203</v>
      </c>
    </row>
    <row r="2013" spans="9:12" ht="12.75">
      <c r="I2013" s="18">
        <v>993</v>
      </c>
      <c r="J2013" s="18">
        <f t="shared" si="135"/>
        <v>18462581869.184006</v>
      </c>
      <c r="K2013" s="18">
        <f t="shared" si="136"/>
        <v>50</v>
      </c>
      <c r="L2013" s="18">
        <f t="shared" si="137"/>
        <v>369251637.3836801</v>
      </c>
    </row>
    <row r="2014" spans="9:12" ht="12.75">
      <c r="I2014" s="18">
        <v>993.5</v>
      </c>
      <c r="J2014" s="18">
        <f t="shared" si="135"/>
        <v>18632959442.13698</v>
      </c>
      <c r="K2014" s="18">
        <f t="shared" si="136"/>
        <v>50</v>
      </c>
      <c r="L2014" s="18">
        <f t="shared" si="137"/>
        <v>372659188.8427396</v>
      </c>
    </row>
    <row r="2015" spans="9:12" ht="12.75">
      <c r="I2015" s="18">
        <v>994</v>
      </c>
      <c r="J2015" s="18">
        <f t="shared" si="135"/>
        <v>18804909304.260784</v>
      </c>
      <c r="K2015" s="18">
        <f t="shared" si="136"/>
        <v>50</v>
      </c>
      <c r="L2015" s="18">
        <f t="shared" si="137"/>
        <v>376098186.0852157</v>
      </c>
    </row>
    <row r="2016" spans="9:12" ht="12.75">
      <c r="I2016" s="18">
        <v>994.5</v>
      </c>
      <c r="J2016" s="18">
        <f t="shared" si="135"/>
        <v>18978445965.054443</v>
      </c>
      <c r="K2016" s="18">
        <f t="shared" si="136"/>
        <v>50</v>
      </c>
      <c r="L2016" s="18">
        <f t="shared" si="137"/>
        <v>379568919.30108887</v>
      </c>
    </row>
    <row r="2017" spans="9:12" ht="12.75">
      <c r="I2017" s="18">
        <v>995</v>
      </c>
      <c r="J2017" s="18">
        <f t="shared" si="135"/>
        <v>19153584067.91462</v>
      </c>
      <c r="K2017" s="18">
        <f t="shared" si="136"/>
        <v>50</v>
      </c>
      <c r="L2017" s="18">
        <f t="shared" si="137"/>
        <v>383071681.3582924</v>
      </c>
    </row>
    <row r="2018" spans="9:12" ht="12.75">
      <c r="I2018" s="18">
        <v>995.5</v>
      </c>
      <c r="J2018" s="18">
        <f t="shared" si="135"/>
        <v>19330338391.37096</v>
      </c>
      <c r="K2018" s="18">
        <f t="shared" si="136"/>
        <v>50</v>
      </c>
      <c r="L2018" s="18">
        <f t="shared" si="137"/>
        <v>386606767.8274192</v>
      </c>
    </row>
    <row r="2019" spans="9:12" ht="12.75">
      <c r="I2019" s="18">
        <v>996</v>
      </c>
      <c r="J2019" s="18">
        <f t="shared" si="135"/>
        <v>19508723850.333225</v>
      </c>
      <c r="K2019" s="18">
        <f t="shared" si="136"/>
        <v>50</v>
      </c>
      <c r="L2019" s="18">
        <f t="shared" si="137"/>
        <v>390174477.0066645</v>
      </c>
    </row>
    <row r="2020" spans="9:12" ht="12.75">
      <c r="I2020" s="18">
        <v>996.5</v>
      </c>
      <c r="J2020" s="18">
        <f t="shared" si="135"/>
        <v>19688755497.35013</v>
      </c>
      <c r="K2020" s="18">
        <f t="shared" si="136"/>
        <v>50</v>
      </c>
      <c r="L2020" s="18">
        <f t="shared" si="137"/>
        <v>393775109.9470026</v>
      </c>
    </row>
    <row r="2021" spans="9:12" ht="12.75">
      <c r="I2021" s="18">
        <v>997</v>
      </c>
      <c r="J2021" s="18">
        <f t="shared" si="135"/>
        <v>19870448523.879063</v>
      </c>
      <c r="K2021" s="18">
        <f t="shared" si="136"/>
        <v>50</v>
      </c>
      <c r="L2021" s="18">
        <f t="shared" si="137"/>
        <v>397408970.47758126</v>
      </c>
    </row>
    <row r="2022" spans="9:12" ht="12.75">
      <c r="I2022" s="18">
        <v>997.5</v>
      </c>
      <c r="J2022" s="18">
        <f t="shared" si="135"/>
        <v>20053818261.568184</v>
      </c>
      <c r="K2022" s="18">
        <f t="shared" si="136"/>
        <v>50</v>
      </c>
      <c r="L2022" s="18">
        <f t="shared" si="137"/>
        <v>401076365.23136365</v>
      </c>
    </row>
    <row r="2023" spans="9:12" ht="12.75">
      <c r="I2023" s="18">
        <v>998</v>
      </c>
      <c r="J2023" s="18">
        <f t="shared" si="135"/>
        <v>20238880183.55036</v>
      </c>
      <c r="K2023" s="18">
        <f t="shared" si="136"/>
        <v>50</v>
      </c>
      <c r="L2023" s="18">
        <f t="shared" si="137"/>
        <v>404777603.6710072</v>
      </c>
    </row>
    <row r="2024" spans="9:12" ht="12.75">
      <c r="I2024" s="18">
        <v>998.5</v>
      </c>
      <c r="J2024" s="18">
        <f t="shared" si="135"/>
        <v>20425649905.748405</v>
      </c>
      <c r="K2024" s="18">
        <f t="shared" si="136"/>
        <v>50</v>
      </c>
      <c r="L2024" s="18">
        <f t="shared" si="137"/>
        <v>408512998.1149681</v>
      </c>
    </row>
    <row r="2025" spans="9:12" ht="12.75">
      <c r="I2025" s="18">
        <v>999</v>
      </c>
      <c r="J2025" s="18">
        <f t="shared" si="135"/>
        <v>20614143188.19297</v>
      </c>
      <c r="K2025" s="18">
        <f t="shared" si="136"/>
        <v>50</v>
      </c>
      <c r="L2025" s="18">
        <f t="shared" si="137"/>
        <v>412282863.7638594</v>
      </c>
    </row>
    <row r="2026" spans="9:12" ht="12.75">
      <c r="I2026" s="18">
        <v>999.5</v>
      </c>
      <c r="J2026" s="18">
        <f t="shared" si="135"/>
        <v>20804375936.352646</v>
      </c>
      <c r="K2026" s="18">
        <f t="shared" si="136"/>
        <v>50</v>
      </c>
      <c r="L2026" s="18">
        <f t="shared" si="137"/>
        <v>416087518.7270529</v>
      </c>
    </row>
    <row r="2027" spans="9:12" ht="12.75">
      <c r="I2027" s="18">
        <v>1000</v>
      </c>
      <c r="J2027" s="18">
        <f t="shared" si="135"/>
        <v>20996364202.475677</v>
      </c>
      <c r="K2027" s="18">
        <f t="shared" si="136"/>
        <v>50</v>
      </c>
      <c r="L2027" s="18">
        <f t="shared" si="137"/>
        <v>419927284.0495136</v>
      </c>
    </row>
  </sheetData>
  <conditionalFormatting sqref="J27:J2027">
    <cfRule type="cellIs" priority="1" dxfId="0" operator="lessThan" stopIfTrue="1">
      <formula>$I$19</formula>
    </cfRule>
    <cfRule type="cellIs" priority="2" dxfId="1" operator="greaterThan" stopIfTrue="1">
      <formula>$I$19</formula>
    </cfRule>
  </conditionalFormatting>
  <printOptions/>
  <pageMargins left="0.75" right="0.75" top="1" bottom="1" header="0.4921259845" footer="0.492125984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B2:H27"/>
  <sheetViews>
    <sheetView workbookViewId="0" topLeftCell="A1">
      <selection activeCell="J17" sqref="J17"/>
    </sheetView>
  </sheetViews>
  <sheetFormatPr defaultColWidth="11.421875" defaultRowHeight="12.75"/>
  <cols>
    <col min="3" max="3" width="6.57421875" style="0" customWidth="1"/>
    <col min="4" max="4" width="13.57421875" style="0" customWidth="1"/>
    <col min="5" max="5" width="5.8515625" style="0" customWidth="1"/>
    <col min="7" max="7" width="8.00390625" style="0" customWidth="1"/>
    <col min="8" max="8" width="13.57421875" style="0" customWidth="1"/>
    <col min="10" max="10" width="17.00390625" style="0" customWidth="1"/>
    <col min="11" max="11" width="8.00390625" style="0" customWidth="1"/>
    <col min="12" max="12" width="13.57421875" style="0" customWidth="1"/>
  </cols>
  <sheetData>
    <row r="1" ht="13.5" thickBot="1"/>
    <row r="2" spans="2:8" ht="13.5" thickBot="1">
      <c r="B2" s="72" t="s">
        <v>156</v>
      </c>
      <c r="C2" s="73"/>
      <c r="D2" s="74"/>
      <c r="F2" s="72" t="s">
        <v>132</v>
      </c>
      <c r="G2" s="73"/>
      <c r="H2" s="74"/>
    </row>
    <row r="3" spans="2:8" ht="15.75">
      <c r="B3" s="75" t="s">
        <v>141</v>
      </c>
      <c r="C3" s="85">
        <v>71</v>
      </c>
      <c r="D3" s="76" t="s">
        <v>3</v>
      </c>
      <c r="F3" s="75" t="s">
        <v>145</v>
      </c>
      <c r="G3" s="85">
        <v>6.83</v>
      </c>
      <c r="H3" s="81" t="s">
        <v>134</v>
      </c>
    </row>
    <row r="4" spans="2:8" ht="15.75">
      <c r="B4" s="75" t="s">
        <v>142</v>
      </c>
      <c r="C4" s="85">
        <v>49</v>
      </c>
      <c r="D4" s="76" t="s">
        <v>5</v>
      </c>
      <c r="F4" s="75" t="s">
        <v>147</v>
      </c>
      <c r="G4" s="85">
        <v>0.69</v>
      </c>
      <c r="H4" s="76" t="s">
        <v>135</v>
      </c>
    </row>
    <row r="5" spans="2:8" ht="14.25" customHeight="1">
      <c r="B5" s="75" t="s">
        <v>143</v>
      </c>
      <c r="C5" s="85">
        <v>16</v>
      </c>
      <c r="D5" s="76" t="s">
        <v>5</v>
      </c>
      <c r="F5" s="75" t="s">
        <v>137</v>
      </c>
      <c r="G5" s="83">
        <f>G4/1000/G6/G6*1000000</f>
        <v>9.466461159855859</v>
      </c>
      <c r="H5" s="76" t="s">
        <v>138</v>
      </c>
    </row>
    <row r="6" spans="2:8" ht="16.5" thickBot="1">
      <c r="B6" s="75" t="s">
        <v>144</v>
      </c>
      <c r="C6" s="77">
        <f>C3*SQRT(C4/C5+1)</f>
        <v>143.10507503229925</v>
      </c>
      <c r="D6" s="76" t="s">
        <v>3</v>
      </c>
      <c r="F6" s="78" t="s">
        <v>139</v>
      </c>
      <c r="G6" s="79">
        <f>G3*1.25</f>
        <v>8.5375</v>
      </c>
      <c r="H6" s="84" t="s">
        <v>134</v>
      </c>
    </row>
    <row r="7" spans="2:4" ht="13.5" thickBot="1">
      <c r="B7" s="78" t="s">
        <v>157</v>
      </c>
      <c r="C7" s="79">
        <f>SQRT(C4/C5+1)</f>
        <v>2.0155644370746373</v>
      </c>
      <c r="D7" s="80"/>
    </row>
    <row r="8" ht="13.5" thickBot="1"/>
    <row r="9" spans="2:8" ht="13.5" thickBot="1">
      <c r="B9" s="72" t="s">
        <v>154</v>
      </c>
      <c r="C9" s="73"/>
      <c r="D9" s="74"/>
      <c r="F9" s="72" t="s">
        <v>160</v>
      </c>
      <c r="G9" s="73"/>
      <c r="H9" s="74"/>
    </row>
    <row r="10" spans="2:8" ht="12.75">
      <c r="B10" s="75" t="s">
        <v>133</v>
      </c>
      <c r="C10" s="85">
        <v>8</v>
      </c>
      <c r="D10" s="81" t="s">
        <v>134</v>
      </c>
      <c r="F10" s="75" t="s">
        <v>133</v>
      </c>
      <c r="G10" s="85">
        <v>8</v>
      </c>
      <c r="H10" s="81" t="s">
        <v>134</v>
      </c>
    </row>
    <row r="11" spans="2:8" ht="16.5" thickBot="1">
      <c r="B11" s="75" t="s">
        <v>146</v>
      </c>
      <c r="C11" s="85">
        <v>500</v>
      </c>
      <c r="D11" s="76" t="s">
        <v>3</v>
      </c>
      <c r="F11" s="75" t="s">
        <v>161</v>
      </c>
      <c r="G11" s="85">
        <v>3</v>
      </c>
      <c r="H11" s="76" t="s">
        <v>136</v>
      </c>
    </row>
    <row r="12" spans="2:8" ht="16.5" thickBot="1">
      <c r="B12" s="72" t="s">
        <v>158</v>
      </c>
      <c r="C12" s="73"/>
      <c r="D12" s="74"/>
      <c r="F12" s="75" t="s">
        <v>162</v>
      </c>
      <c r="G12" s="83">
        <f>G10-(G13*G10/(G13+G10))</f>
        <v>2.3364337249268967</v>
      </c>
      <c r="H12" s="76" t="s">
        <v>134</v>
      </c>
    </row>
    <row r="13" spans="2:8" ht="16.5" thickBot="1">
      <c r="B13" s="75" t="s">
        <v>137</v>
      </c>
      <c r="C13" s="82">
        <f>1/(2*PI()*C10*C11)*1000000</f>
        <v>39.78873577297384</v>
      </c>
      <c r="D13" s="76" t="s">
        <v>138</v>
      </c>
      <c r="F13" s="78" t="s">
        <v>163</v>
      </c>
      <c r="G13" s="79">
        <f>G10*10^(-1*G11/20)/(1-10^(-1*G11/20))</f>
        <v>19.392174371221447</v>
      </c>
      <c r="H13" s="84" t="s">
        <v>134</v>
      </c>
    </row>
    <row r="14" spans="2:4" ht="13.5" thickBot="1">
      <c r="B14" s="78" t="s">
        <v>140</v>
      </c>
      <c r="C14" s="79">
        <f>C10/(2*PI()*C11)*1000</f>
        <v>2.5464790894703255</v>
      </c>
      <c r="D14" s="80" t="s">
        <v>135</v>
      </c>
    </row>
    <row r="15" spans="2:4" ht="13.5" thickBot="1">
      <c r="B15" s="72" t="s">
        <v>159</v>
      </c>
      <c r="C15" s="73"/>
      <c r="D15" s="74"/>
    </row>
    <row r="16" spans="2:4" ht="12.75">
      <c r="B16" s="75" t="s">
        <v>137</v>
      </c>
      <c r="C16" s="82">
        <f>SQRT(2)/(4*PI()*C11*C10)*1000000</f>
        <v>28.13488487990957</v>
      </c>
      <c r="D16" s="76" t="s">
        <v>138</v>
      </c>
    </row>
    <row r="17" spans="2:4" ht="13.5" thickBot="1">
      <c r="B17" s="78" t="s">
        <v>140</v>
      </c>
      <c r="C17" s="79">
        <f>SQRT(2)*C10/(2*PI()*C11)*1000</f>
        <v>3.6012652646284247</v>
      </c>
      <c r="D17" s="80" t="s">
        <v>135</v>
      </c>
    </row>
    <row r="18" spans="2:4" ht="13.5" thickBot="1">
      <c r="B18" s="72" t="s">
        <v>155</v>
      </c>
      <c r="C18" s="73"/>
      <c r="D18" s="74"/>
    </row>
    <row r="19" spans="2:4" ht="15.75">
      <c r="B19" s="75" t="s">
        <v>148</v>
      </c>
      <c r="C19" s="83">
        <f>3*C10/(4*PI()*C11)*1000</f>
        <v>3.8197186342054885</v>
      </c>
      <c r="D19" s="76" t="s">
        <v>135</v>
      </c>
    </row>
    <row r="20" spans="2:4" ht="15.75">
      <c r="B20" s="75" t="s">
        <v>149</v>
      </c>
      <c r="C20" s="83">
        <f>C10/(4*PI()*C11)*1000</f>
        <v>1.2732395447351628</v>
      </c>
      <c r="D20" s="76" t="s">
        <v>135</v>
      </c>
    </row>
    <row r="21" spans="2:4" ht="16.5" thickBot="1">
      <c r="B21" s="75" t="s">
        <v>150</v>
      </c>
      <c r="C21" s="82">
        <f>2/(3*PI()*C11*C10)*1000000</f>
        <v>53.05164769729845</v>
      </c>
      <c r="D21" s="76" t="s">
        <v>138</v>
      </c>
    </row>
    <row r="22" spans="2:4" ht="13.5" thickBot="1">
      <c r="B22" s="72" t="s">
        <v>164</v>
      </c>
      <c r="C22" s="73"/>
      <c r="D22" s="74"/>
    </row>
    <row r="23" spans="2:4" ht="15.75">
      <c r="B23" s="75" t="s">
        <v>151</v>
      </c>
      <c r="C23" s="82">
        <f>1/(3*PI()*C11*C10)*1000000</f>
        <v>26.525823848649225</v>
      </c>
      <c r="D23" s="76" t="s">
        <v>138</v>
      </c>
    </row>
    <row r="24" spans="2:4" ht="15.75">
      <c r="B24" s="75" t="s">
        <v>152</v>
      </c>
      <c r="C24" s="82">
        <f>1/(PI()*C11*C10)*1000000</f>
        <v>79.57747154594767</v>
      </c>
      <c r="D24" s="76" t="s">
        <v>138</v>
      </c>
    </row>
    <row r="25" spans="2:4" ht="16.5" thickBot="1">
      <c r="B25" s="78" t="s">
        <v>153</v>
      </c>
      <c r="C25" s="79">
        <f>3*C10/(8*PI()*C11)*1000</f>
        <v>1.9098593171027443</v>
      </c>
      <c r="D25" s="80" t="s">
        <v>135</v>
      </c>
    </row>
    <row r="26" ht="12.75">
      <c r="B26" s="25" t="s">
        <v>118</v>
      </c>
    </row>
    <row r="27" ht="12.75">
      <c r="B27" s="25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B2:O53"/>
  <sheetViews>
    <sheetView tabSelected="1" workbookViewId="0" topLeftCell="A1">
      <selection activeCell="J23" sqref="J23"/>
    </sheetView>
  </sheetViews>
  <sheetFormatPr defaultColWidth="11.421875" defaultRowHeight="12.75"/>
  <cols>
    <col min="1" max="1" width="5.140625" style="0" customWidth="1"/>
    <col min="2" max="3" width="14.00390625" style="0" customWidth="1"/>
    <col min="4" max="4" width="13.8515625" style="0" bestFit="1" customWidth="1"/>
    <col min="11" max="11" width="16.8515625" style="0" bestFit="1" customWidth="1"/>
    <col min="18" max="18" width="13.57421875" style="0" bestFit="1" customWidth="1"/>
  </cols>
  <sheetData>
    <row r="2" spans="2:10" ht="23.25">
      <c r="B2" s="57" t="s">
        <v>125</v>
      </c>
      <c r="C2" s="23"/>
      <c r="D2" s="23"/>
      <c r="E2" s="23"/>
      <c r="F2" s="23"/>
      <c r="G2" s="24"/>
      <c r="H2" s="24"/>
      <c r="I2" s="24"/>
      <c r="J2" s="24"/>
    </row>
    <row r="3" ht="13.5" thickBot="1"/>
    <row r="4" spans="2:10" ht="16.5" thickBot="1">
      <c r="B4" s="4" t="s">
        <v>17</v>
      </c>
      <c r="C4" s="5"/>
      <c r="D4" s="5"/>
      <c r="E4" s="6"/>
      <c r="F4" s="7"/>
      <c r="G4" s="7"/>
      <c r="H4" s="8"/>
      <c r="I4" s="26">
        <v>150</v>
      </c>
      <c r="J4" s="31" t="s">
        <v>3</v>
      </c>
    </row>
    <row r="5" spans="2:10" ht="13.5" thickBot="1">
      <c r="B5" s="4" t="s">
        <v>33</v>
      </c>
      <c r="C5" s="5"/>
      <c r="D5" s="5"/>
      <c r="E5" s="6"/>
      <c r="F5" s="7"/>
      <c r="G5" s="7"/>
      <c r="H5" s="8"/>
      <c r="I5" s="27">
        <v>1</v>
      </c>
      <c r="J5" s="31"/>
    </row>
    <row r="6" spans="2:10" ht="13.5" thickBot="1">
      <c r="B6" s="4" t="s">
        <v>26</v>
      </c>
      <c r="C6" s="5"/>
      <c r="D6" s="5"/>
      <c r="E6" s="6"/>
      <c r="F6" s="7"/>
      <c r="G6" s="7"/>
      <c r="H6" s="8"/>
      <c r="I6" s="29">
        <v>344</v>
      </c>
      <c r="J6" s="31" t="s">
        <v>4</v>
      </c>
    </row>
    <row r="7" spans="2:10" ht="13.5" thickBot="1">
      <c r="B7" s="4" t="s">
        <v>31</v>
      </c>
      <c r="C7" s="5"/>
      <c r="D7" s="5"/>
      <c r="E7" s="6"/>
      <c r="F7" s="7"/>
      <c r="G7" s="7"/>
      <c r="H7" s="8"/>
      <c r="I7" s="59">
        <f>340/(2*PI()*I4)/SQRT(I5)*1000</f>
        <v>360.75120434162943</v>
      </c>
      <c r="J7" s="31" t="s">
        <v>0</v>
      </c>
    </row>
    <row r="8" spans="2:10" ht="12.75">
      <c r="B8" s="62" t="s">
        <v>118</v>
      </c>
      <c r="C8" s="63"/>
      <c r="D8" s="63"/>
      <c r="E8" s="64"/>
      <c r="F8" s="65"/>
      <c r="G8" s="65"/>
      <c r="H8" s="65"/>
      <c r="I8" s="66"/>
      <c r="J8" s="64"/>
    </row>
    <row r="9" ht="13.5" thickBot="1">
      <c r="B9" s="25"/>
    </row>
    <row r="10" spans="2:10" ht="14.25">
      <c r="B10" s="96" t="s">
        <v>63</v>
      </c>
      <c r="C10" s="96" t="s">
        <v>106</v>
      </c>
      <c r="D10" s="96" t="s">
        <v>41</v>
      </c>
      <c r="E10" s="98" t="s">
        <v>47</v>
      </c>
      <c r="F10" s="32" t="s">
        <v>48</v>
      </c>
      <c r="G10" s="32" t="s">
        <v>49</v>
      </c>
      <c r="H10" s="32" t="s">
        <v>50</v>
      </c>
      <c r="I10" s="32" t="s">
        <v>51</v>
      </c>
      <c r="J10" s="33" t="s">
        <v>43</v>
      </c>
    </row>
    <row r="11" spans="2:10" ht="13.5" thickBot="1">
      <c r="B11" s="97"/>
      <c r="C11" s="97"/>
      <c r="D11" s="97"/>
      <c r="E11" s="99"/>
      <c r="F11" s="34" t="s">
        <v>44</v>
      </c>
      <c r="G11" s="34" t="s">
        <v>45</v>
      </c>
      <c r="H11" s="34" t="s">
        <v>45</v>
      </c>
      <c r="I11" s="34" t="s">
        <v>46</v>
      </c>
      <c r="J11" s="35" t="s">
        <v>46</v>
      </c>
    </row>
    <row r="12" spans="2:10" ht="12.75">
      <c r="B12" s="50" t="s">
        <v>65</v>
      </c>
      <c r="C12" s="50" t="s">
        <v>107</v>
      </c>
      <c r="D12" s="51" t="s">
        <v>102</v>
      </c>
      <c r="E12" s="47">
        <v>0.27</v>
      </c>
      <c r="F12" s="47">
        <v>7.5</v>
      </c>
      <c r="G12" s="47">
        <v>110</v>
      </c>
      <c r="H12" s="48">
        <f aca="true" t="shared" si="0" ref="H12:H46">G12*2/E12</f>
        <v>814.8148148148148</v>
      </c>
      <c r="I12" s="49">
        <f aca="true" t="shared" si="1" ref="I12:I46">SQRT(10000*2*PI()*E12*G12/1000*F12/$I$6/PI())*10</f>
        <v>35.98691622708014</v>
      </c>
      <c r="J12" s="49">
        <f aca="true" t="shared" si="2" ref="J12:J46">$I$7*LN(($I$7+SQRT(($I$7*$I$7)-(I12*I12)))/I12)-SQRT(($I$7*$I$7)-(I12*I12))</f>
        <v>721.7445366375431</v>
      </c>
    </row>
    <row r="13" spans="2:10" ht="12.75">
      <c r="B13" s="50" t="s">
        <v>72</v>
      </c>
      <c r="C13" s="50" t="s">
        <v>108</v>
      </c>
      <c r="D13" s="51" t="s">
        <v>71</v>
      </c>
      <c r="E13" s="47">
        <v>0.16</v>
      </c>
      <c r="F13" s="47">
        <v>44</v>
      </c>
      <c r="G13" s="47">
        <v>60</v>
      </c>
      <c r="H13" s="48">
        <f t="shared" si="0"/>
        <v>750</v>
      </c>
      <c r="I13" s="49">
        <f t="shared" si="1"/>
        <v>49.55616968136634</v>
      </c>
      <c r="J13" s="49">
        <f t="shared" si="2"/>
        <v>607.129029583197</v>
      </c>
    </row>
    <row r="14" spans="2:10" ht="12.75">
      <c r="B14" s="52" t="s">
        <v>74</v>
      </c>
      <c r="C14" s="52" t="s">
        <v>109</v>
      </c>
      <c r="D14" s="53" t="s">
        <v>73</v>
      </c>
      <c r="E14" s="54">
        <v>0.13</v>
      </c>
      <c r="F14" s="54">
        <v>174</v>
      </c>
      <c r="G14" s="54">
        <v>42</v>
      </c>
      <c r="H14" s="55">
        <f t="shared" si="0"/>
        <v>646.1538461538461</v>
      </c>
      <c r="I14" s="56">
        <f t="shared" si="1"/>
        <v>74.32017473131387</v>
      </c>
      <c r="J14" s="56">
        <f t="shared" si="2"/>
        <v>463.0677946174521</v>
      </c>
    </row>
    <row r="15" spans="2:10" ht="12.75">
      <c r="B15" s="50" t="s">
        <v>75</v>
      </c>
      <c r="C15" s="50" t="s">
        <v>110</v>
      </c>
      <c r="D15" s="51" t="s">
        <v>76</v>
      </c>
      <c r="E15" s="47">
        <v>0.32</v>
      </c>
      <c r="F15" s="47">
        <v>5.8</v>
      </c>
      <c r="G15" s="47">
        <v>97</v>
      </c>
      <c r="H15" s="48">
        <f t="shared" si="0"/>
        <v>606.25</v>
      </c>
      <c r="I15" s="49">
        <f t="shared" si="1"/>
        <v>32.352707373859836</v>
      </c>
      <c r="J15" s="49">
        <f t="shared" si="2"/>
        <v>759.9767874887283</v>
      </c>
    </row>
    <row r="16" spans="2:10" ht="12.75">
      <c r="B16" s="50" t="s">
        <v>78</v>
      </c>
      <c r="C16" s="50" t="s">
        <v>109</v>
      </c>
      <c r="D16" s="51" t="s">
        <v>77</v>
      </c>
      <c r="E16" s="47">
        <v>0.15</v>
      </c>
      <c r="F16" s="47">
        <v>97</v>
      </c>
      <c r="G16" s="47">
        <v>45</v>
      </c>
      <c r="H16" s="48">
        <f t="shared" si="0"/>
        <v>600</v>
      </c>
      <c r="I16" s="49">
        <f t="shared" si="1"/>
        <v>61.69834719432626</v>
      </c>
      <c r="J16" s="49">
        <f t="shared" si="2"/>
        <v>529.0121207802051</v>
      </c>
    </row>
    <row r="17" spans="2:10" ht="12.75">
      <c r="B17" s="50" t="s">
        <v>79</v>
      </c>
      <c r="C17" s="50" t="s">
        <v>109</v>
      </c>
      <c r="D17" s="51" t="s">
        <v>82</v>
      </c>
      <c r="E17" s="47">
        <v>0.15</v>
      </c>
      <c r="F17" s="47">
        <v>103</v>
      </c>
      <c r="G17" s="47">
        <v>45</v>
      </c>
      <c r="H17" s="48">
        <f t="shared" si="0"/>
        <v>600</v>
      </c>
      <c r="I17" s="49">
        <f t="shared" si="1"/>
        <v>63.577914111668505</v>
      </c>
      <c r="J17" s="49">
        <f t="shared" si="2"/>
        <v>518.3507621407325</v>
      </c>
    </row>
    <row r="18" spans="2:10" ht="12.75">
      <c r="B18" s="50" t="s">
        <v>80</v>
      </c>
      <c r="C18" s="50"/>
      <c r="D18" s="51" t="s">
        <v>81</v>
      </c>
      <c r="E18" s="47">
        <v>0.22</v>
      </c>
      <c r="F18" s="47">
        <v>31</v>
      </c>
      <c r="G18" s="47">
        <v>61</v>
      </c>
      <c r="H18" s="48">
        <f t="shared" si="0"/>
        <v>554.5454545454545</v>
      </c>
      <c r="I18" s="49">
        <f t="shared" si="1"/>
        <v>49.18049339151203</v>
      </c>
      <c r="J18" s="49">
        <f t="shared" si="2"/>
        <v>609.8484104699032</v>
      </c>
    </row>
    <row r="19" spans="2:10" ht="12.75">
      <c r="B19" s="52" t="s">
        <v>64</v>
      </c>
      <c r="C19" s="52" t="s">
        <v>109</v>
      </c>
      <c r="D19" s="53" t="s">
        <v>54</v>
      </c>
      <c r="E19" s="54">
        <v>0.19</v>
      </c>
      <c r="F19" s="54">
        <v>101</v>
      </c>
      <c r="G19" s="54">
        <v>51</v>
      </c>
      <c r="H19" s="55">
        <f t="shared" si="0"/>
        <v>536.8421052631579</v>
      </c>
      <c r="I19" s="56">
        <f t="shared" si="1"/>
        <v>75.43247403827402</v>
      </c>
      <c r="J19" s="56">
        <f t="shared" si="2"/>
        <v>457.8253848543039</v>
      </c>
    </row>
    <row r="20" spans="2:10" ht="12.75">
      <c r="B20" s="50" t="s">
        <v>75</v>
      </c>
      <c r="C20" s="50" t="s">
        <v>111</v>
      </c>
      <c r="D20" s="51" t="s">
        <v>84</v>
      </c>
      <c r="E20" s="47">
        <v>0.3</v>
      </c>
      <c r="F20" s="47">
        <v>13</v>
      </c>
      <c r="G20" s="47">
        <v>80</v>
      </c>
      <c r="H20" s="48">
        <f t="shared" si="0"/>
        <v>533.3333333333334</v>
      </c>
      <c r="I20" s="49">
        <f t="shared" si="1"/>
        <v>42.59053284912145</v>
      </c>
      <c r="J20" s="49">
        <f t="shared" si="2"/>
        <v>661.32708842267</v>
      </c>
    </row>
    <row r="21" spans="2:15" ht="12.75">
      <c r="B21" s="50" t="s">
        <v>83</v>
      </c>
      <c r="C21" s="50" t="s">
        <v>107</v>
      </c>
      <c r="D21" s="51" t="s">
        <v>66</v>
      </c>
      <c r="E21" s="47">
        <v>0.5</v>
      </c>
      <c r="F21" s="47">
        <v>5.6</v>
      </c>
      <c r="G21" s="47">
        <v>130</v>
      </c>
      <c r="H21" s="48">
        <f t="shared" si="0"/>
        <v>520</v>
      </c>
      <c r="I21" s="49">
        <f t="shared" si="1"/>
        <v>46.00303326702971</v>
      </c>
      <c r="J21" s="49">
        <f t="shared" si="2"/>
        <v>633.732374798816</v>
      </c>
      <c r="K21" s="46"/>
      <c r="L21" s="46"/>
      <c r="M21" s="47"/>
      <c r="N21" s="47"/>
      <c r="O21" s="47"/>
    </row>
    <row r="22" spans="2:15" ht="12.75">
      <c r="B22" s="12" t="s">
        <v>64</v>
      </c>
      <c r="C22" s="50" t="s">
        <v>109</v>
      </c>
      <c r="D22" s="15" t="s">
        <v>56</v>
      </c>
      <c r="E22" s="3">
        <v>0.19</v>
      </c>
      <c r="F22" s="3">
        <v>88</v>
      </c>
      <c r="G22" s="3">
        <v>49</v>
      </c>
      <c r="H22" s="19">
        <f t="shared" si="0"/>
        <v>515.7894736842105</v>
      </c>
      <c r="I22" s="18">
        <f t="shared" si="1"/>
        <v>69.01634454209733</v>
      </c>
      <c r="J22" s="18">
        <f t="shared" si="2"/>
        <v>489.24533511020667</v>
      </c>
      <c r="K22" s="46"/>
      <c r="L22" s="46"/>
      <c r="M22" s="46"/>
      <c r="N22" s="46"/>
      <c r="O22" s="46"/>
    </row>
    <row r="23" spans="2:15" ht="12.75">
      <c r="B23" s="50" t="s">
        <v>80</v>
      </c>
      <c r="C23" s="50"/>
      <c r="D23" s="51" t="s">
        <v>85</v>
      </c>
      <c r="E23" s="47">
        <v>0.24</v>
      </c>
      <c r="F23" s="47">
        <v>65</v>
      </c>
      <c r="G23" s="47">
        <v>60</v>
      </c>
      <c r="H23" s="48">
        <f t="shared" si="0"/>
        <v>500</v>
      </c>
      <c r="I23" s="49">
        <f t="shared" si="1"/>
        <v>73.7689668161096</v>
      </c>
      <c r="J23" s="49">
        <f t="shared" si="2"/>
        <v>465.69616038122257</v>
      </c>
      <c r="K23" s="46"/>
      <c r="L23" s="46"/>
      <c r="M23" s="46"/>
      <c r="N23" s="46"/>
      <c r="O23" s="46"/>
    </row>
    <row r="24" spans="2:15" ht="12.75">
      <c r="B24" s="50" t="s">
        <v>78</v>
      </c>
      <c r="C24" s="50" t="s">
        <v>109</v>
      </c>
      <c r="D24" s="51" t="s">
        <v>86</v>
      </c>
      <c r="E24" s="47">
        <v>0.22</v>
      </c>
      <c r="F24" s="47">
        <v>80</v>
      </c>
      <c r="G24" s="47">
        <v>50</v>
      </c>
      <c r="H24" s="48">
        <f t="shared" si="0"/>
        <v>454.54545454545456</v>
      </c>
      <c r="I24" s="49">
        <f t="shared" si="1"/>
        <v>71.52816976385905</v>
      </c>
      <c r="J24" s="49">
        <f t="shared" si="2"/>
        <v>476.596211934384</v>
      </c>
      <c r="K24" s="46"/>
      <c r="L24" s="46"/>
      <c r="M24" s="46"/>
      <c r="N24" s="46"/>
      <c r="O24" s="46"/>
    </row>
    <row r="25" spans="2:15" ht="12.75">
      <c r="B25" s="52" t="s">
        <v>72</v>
      </c>
      <c r="C25" s="52" t="s">
        <v>109</v>
      </c>
      <c r="D25" s="53" t="s">
        <v>52</v>
      </c>
      <c r="E25" s="54">
        <v>0.25</v>
      </c>
      <c r="F25" s="54">
        <v>82.9</v>
      </c>
      <c r="G25" s="54">
        <v>55</v>
      </c>
      <c r="H25" s="55">
        <f t="shared" si="0"/>
        <v>440</v>
      </c>
      <c r="I25" s="56">
        <f t="shared" si="1"/>
        <v>81.40749494093367</v>
      </c>
      <c r="J25" s="56">
        <f t="shared" si="2"/>
        <v>430.9828060359139</v>
      </c>
      <c r="K25" s="46"/>
      <c r="L25" s="46"/>
      <c r="M25" s="46"/>
      <c r="N25" s="46"/>
      <c r="O25" s="46"/>
    </row>
    <row r="26" spans="2:15" ht="12.75">
      <c r="B26" s="50" t="s">
        <v>75</v>
      </c>
      <c r="C26" s="50" t="s">
        <v>108</v>
      </c>
      <c r="D26" s="51" t="s">
        <v>101</v>
      </c>
      <c r="E26" s="47">
        <v>0.28</v>
      </c>
      <c r="F26" s="47">
        <v>36</v>
      </c>
      <c r="G26" s="47">
        <v>54</v>
      </c>
      <c r="H26" s="48">
        <f t="shared" si="0"/>
        <v>385.71428571428567</v>
      </c>
      <c r="I26" s="49">
        <f t="shared" si="1"/>
        <v>56.25523231478738</v>
      </c>
      <c r="J26" s="49">
        <f t="shared" si="2"/>
        <v>561.8824628864803</v>
      </c>
      <c r="K26" s="46"/>
      <c r="L26" s="46"/>
      <c r="M26" s="46"/>
      <c r="N26" s="46"/>
      <c r="O26" s="46"/>
    </row>
    <row r="27" spans="2:15" ht="12.75">
      <c r="B27" s="12" t="s">
        <v>64</v>
      </c>
      <c r="C27" s="12" t="s">
        <v>109</v>
      </c>
      <c r="D27" s="15" t="s">
        <v>55</v>
      </c>
      <c r="E27" s="3">
        <v>0.26</v>
      </c>
      <c r="F27" s="3">
        <v>97</v>
      </c>
      <c r="G27" s="3">
        <v>49</v>
      </c>
      <c r="H27" s="19">
        <f t="shared" si="0"/>
        <v>376.9230769230769</v>
      </c>
      <c r="I27" s="18">
        <f t="shared" si="1"/>
        <v>84.76300750834922</v>
      </c>
      <c r="J27" s="18">
        <f t="shared" si="2"/>
        <v>416.80306385290146</v>
      </c>
      <c r="K27" s="46"/>
      <c r="L27" s="46"/>
      <c r="M27" s="46"/>
      <c r="N27" s="46"/>
      <c r="O27" s="46"/>
    </row>
    <row r="28" spans="2:15" ht="12.75">
      <c r="B28" s="50" t="s">
        <v>72</v>
      </c>
      <c r="C28" s="50" t="s">
        <v>103</v>
      </c>
      <c r="D28" s="51" t="s">
        <v>67</v>
      </c>
      <c r="E28" s="47">
        <v>0.23</v>
      </c>
      <c r="F28" s="47">
        <v>245</v>
      </c>
      <c r="G28" s="47">
        <v>43</v>
      </c>
      <c r="H28" s="48">
        <f t="shared" si="0"/>
        <v>373.9130434782609</v>
      </c>
      <c r="I28" s="49">
        <f t="shared" si="1"/>
        <v>118.6907747046922</v>
      </c>
      <c r="J28" s="49">
        <f t="shared" si="2"/>
        <v>300.2374055047452</v>
      </c>
      <c r="K28" s="46"/>
      <c r="L28" s="46"/>
      <c r="M28" s="46"/>
      <c r="N28" s="46"/>
      <c r="O28" s="46"/>
    </row>
    <row r="29" spans="2:15" ht="12.75">
      <c r="B29" s="50" t="s">
        <v>87</v>
      </c>
      <c r="C29" s="50" t="s">
        <v>108</v>
      </c>
      <c r="D29" s="51" t="s">
        <v>100</v>
      </c>
      <c r="E29" s="47">
        <v>0.35</v>
      </c>
      <c r="F29" s="47">
        <v>36</v>
      </c>
      <c r="G29" s="47">
        <v>65</v>
      </c>
      <c r="H29" s="48">
        <f t="shared" si="0"/>
        <v>371.42857142857144</v>
      </c>
      <c r="I29" s="49">
        <f t="shared" si="1"/>
        <v>69.00454990054455</v>
      </c>
      <c r="J29" s="49">
        <f t="shared" si="2"/>
        <v>489.3058527927669</v>
      </c>
      <c r="K29" s="46"/>
      <c r="L29" s="46"/>
      <c r="M29" s="46"/>
      <c r="N29" s="46"/>
      <c r="O29" s="46"/>
    </row>
    <row r="30" spans="2:15" ht="12.75">
      <c r="B30" s="50" t="s">
        <v>74</v>
      </c>
      <c r="C30" s="50" t="s">
        <v>109</v>
      </c>
      <c r="D30" s="51" t="s">
        <v>99</v>
      </c>
      <c r="E30" s="47">
        <v>0.26</v>
      </c>
      <c r="F30" s="47">
        <v>183</v>
      </c>
      <c r="G30" s="47">
        <v>46</v>
      </c>
      <c r="H30" s="48">
        <f t="shared" si="0"/>
        <v>353.8461538461538</v>
      </c>
      <c r="I30" s="49">
        <f t="shared" si="1"/>
        <v>112.80462632769203</v>
      </c>
      <c r="J30" s="49">
        <f t="shared" si="2"/>
        <v>317.61678667103706</v>
      </c>
      <c r="K30" s="46"/>
      <c r="L30" s="46"/>
      <c r="M30" s="46"/>
      <c r="N30" s="46"/>
      <c r="O30" s="46"/>
    </row>
    <row r="31" spans="2:15" ht="12.75">
      <c r="B31" s="50" t="s">
        <v>87</v>
      </c>
      <c r="C31" s="50" t="s">
        <v>108</v>
      </c>
      <c r="D31" s="51" t="s">
        <v>98</v>
      </c>
      <c r="E31" s="47">
        <v>0.31</v>
      </c>
      <c r="F31" s="47">
        <v>37</v>
      </c>
      <c r="G31" s="47">
        <v>54</v>
      </c>
      <c r="H31" s="48">
        <f t="shared" si="0"/>
        <v>348.38709677419354</v>
      </c>
      <c r="I31" s="49">
        <f t="shared" si="1"/>
        <v>60.008720296536126</v>
      </c>
      <c r="J31" s="49">
        <f t="shared" si="2"/>
        <v>538.8856541702288</v>
      </c>
      <c r="K31" s="46"/>
      <c r="L31" s="46"/>
      <c r="M31" s="46"/>
      <c r="N31" s="46"/>
      <c r="O31" s="46"/>
    </row>
    <row r="32" spans="2:15" ht="12.75">
      <c r="B32" s="12" t="s">
        <v>64</v>
      </c>
      <c r="C32" s="12" t="s">
        <v>103</v>
      </c>
      <c r="D32" s="15" t="s">
        <v>53</v>
      </c>
      <c r="E32" s="3">
        <v>0.23</v>
      </c>
      <c r="F32" s="3">
        <v>211</v>
      </c>
      <c r="G32" s="3">
        <v>39</v>
      </c>
      <c r="H32" s="19">
        <f t="shared" si="0"/>
        <v>339.1304347826087</v>
      </c>
      <c r="I32" s="18">
        <f t="shared" si="1"/>
        <v>104.89945352020293</v>
      </c>
      <c r="J32" s="18">
        <f t="shared" si="2"/>
        <v>342.60604086412496</v>
      </c>
      <c r="K32" s="46"/>
      <c r="L32" s="46"/>
      <c r="M32" s="46"/>
      <c r="N32" s="46"/>
      <c r="O32" s="46"/>
    </row>
    <row r="33" spans="2:15" ht="12.75">
      <c r="B33" s="50" t="s">
        <v>75</v>
      </c>
      <c r="C33" s="50" t="s">
        <v>111</v>
      </c>
      <c r="D33" s="51" t="s">
        <v>97</v>
      </c>
      <c r="E33" s="47">
        <v>0.43</v>
      </c>
      <c r="F33" s="47">
        <v>15.4</v>
      </c>
      <c r="G33" s="47">
        <v>70</v>
      </c>
      <c r="H33" s="48">
        <f t="shared" si="0"/>
        <v>325.5813953488372</v>
      </c>
      <c r="I33" s="49">
        <f t="shared" si="1"/>
        <v>51.91338940966964</v>
      </c>
      <c r="J33" s="49">
        <f t="shared" si="2"/>
        <v>590.5315141666376</v>
      </c>
      <c r="K33" s="46"/>
      <c r="L33" s="46"/>
      <c r="M33" s="46"/>
      <c r="N33" s="46"/>
      <c r="O33" s="46"/>
    </row>
    <row r="34" spans="2:15" ht="12.75">
      <c r="B34" s="50" t="s">
        <v>87</v>
      </c>
      <c r="C34" s="50" t="s">
        <v>109</v>
      </c>
      <c r="D34" s="51" t="s">
        <v>96</v>
      </c>
      <c r="E34" s="47">
        <v>0.29</v>
      </c>
      <c r="F34" s="47">
        <v>114</v>
      </c>
      <c r="G34" s="47">
        <v>47</v>
      </c>
      <c r="H34" s="48">
        <f t="shared" si="0"/>
        <v>324.1379310344828</v>
      </c>
      <c r="I34" s="49">
        <f t="shared" si="1"/>
        <v>95.04650024752266</v>
      </c>
      <c r="J34" s="49">
        <f t="shared" si="2"/>
        <v>376.79652803863064</v>
      </c>
      <c r="K34" s="46"/>
      <c r="L34" s="46"/>
      <c r="M34" s="46"/>
      <c r="N34" s="46"/>
      <c r="O34" s="46"/>
    </row>
    <row r="35" spans="2:15" ht="12.75">
      <c r="B35" s="50" t="s">
        <v>75</v>
      </c>
      <c r="C35" s="50" t="s">
        <v>109</v>
      </c>
      <c r="D35" s="51" t="s">
        <v>95</v>
      </c>
      <c r="E35" s="47">
        <v>0.314</v>
      </c>
      <c r="F35" s="47">
        <v>67</v>
      </c>
      <c r="G35" s="47">
        <v>50</v>
      </c>
      <c r="H35" s="48">
        <f t="shared" si="0"/>
        <v>318.47133757961785</v>
      </c>
      <c r="I35" s="49">
        <f t="shared" si="1"/>
        <v>78.202926252274</v>
      </c>
      <c r="J35" s="49">
        <f t="shared" si="2"/>
        <v>445.1117698580773</v>
      </c>
      <c r="K35" s="46"/>
      <c r="L35" s="46"/>
      <c r="M35" s="46"/>
      <c r="N35" s="46"/>
      <c r="O35" s="46"/>
    </row>
    <row r="36" spans="2:15" ht="12.75">
      <c r="B36" s="50" t="s">
        <v>87</v>
      </c>
      <c r="C36" s="50" t="s">
        <v>109</v>
      </c>
      <c r="D36" s="51" t="s">
        <v>94</v>
      </c>
      <c r="E36" s="47">
        <v>0.25</v>
      </c>
      <c r="F36" s="47">
        <v>113</v>
      </c>
      <c r="G36" s="47">
        <v>39</v>
      </c>
      <c r="H36" s="48">
        <f t="shared" si="0"/>
        <v>312</v>
      </c>
      <c r="I36" s="49">
        <f t="shared" si="1"/>
        <v>80.03451290420873</v>
      </c>
      <c r="J36" s="49">
        <f t="shared" si="2"/>
        <v>436.963383951083</v>
      </c>
      <c r="K36" s="46"/>
      <c r="L36" s="46"/>
      <c r="M36" s="46"/>
      <c r="N36" s="46"/>
      <c r="O36" s="46"/>
    </row>
    <row r="37" spans="2:15" ht="12.75">
      <c r="B37" s="50" t="s">
        <v>75</v>
      </c>
      <c r="C37" s="50" t="s">
        <v>110</v>
      </c>
      <c r="D37" s="51" t="s">
        <v>93</v>
      </c>
      <c r="E37" s="47">
        <v>0.28</v>
      </c>
      <c r="F37" s="47">
        <v>24</v>
      </c>
      <c r="G37" s="47">
        <v>43</v>
      </c>
      <c r="H37" s="48">
        <f t="shared" si="0"/>
        <v>307.1428571428571</v>
      </c>
      <c r="I37" s="49">
        <f t="shared" si="1"/>
        <v>40.9878030638384</v>
      </c>
      <c r="J37" s="49">
        <f t="shared" si="2"/>
        <v>675.0714446882359</v>
      </c>
      <c r="K37" s="46"/>
      <c r="L37" s="46"/>
      <c r="M37" s="46"/>
      <c r="N37" s="46"/>
      <c r="O37" s="46"/>
    </row>
    <row r="38" spans="2:15" ht="12.75">
      <c r="B38" s="50" t="s">
        <v>80</v>
      </c>
      <c r="C38" s="50"/>
      <c r="D38" s="51" t="s">
        <v>92</v>
      </c>
      <c r="E38" s="47">
        <v>0.34</v>
      </c>
      <c r="F38" s="47">
        <v>62</v>
      </c>
      <c r="G38" s="47">
        <v>52</v>
      </c>
      <c r="H38" s="48">
        <f t="shared" si="0"/>
        <v>305.88235294117646</v>
      </c>
      <c r="I38" s="49">
        <f t="shared" si="1"/>
        <v>79.83121730134117</v>
      </c>
      <c r="J38" s="49">
        <f t="shared" si="2"/>
        <v>437.8580876935785</v>
      </c>
      <c r="K38" s="46"/>
      <c r="L38" s="46"/>
      <c r="M38" s="46"/>
      <c r="N38" s="46"/>
      <c r="O38" s="46"/>
    </row>
    <row r="39" spans="2:15" ht="12.75">
      <c r="B39" s="50" t="s">
        <v>87</v>
      </c>
      <c r="C39" s="50" t="s">
        <v>111</v>
      </c>
      <c r="D39" s="51" t="s">
        <v>68</v>
      </c>
      <c r="E39" s="47">
        <v>0.64</v>
      </c>
      <c r="F39" s="47">
        <v>21</v>
      </c>
      <c r="G39" s="47">
        <v>94</v>
      </c>
      <c r="H39" s="48">
        <f t="shared" si="0"/>
        <v>293.75</v>
      </c>
      <c r="I39" s="49">
        <f t="shared" si="1"/>
        <v>85.70365382566703</v>
      </c>
      <c r="J39" s="49">
        <f t="shared" si="2"/>
        <v>412.9344425482956</v>
      </c>
      <c r="K39" s="46"/>
      <c r="L39" s="46"/>
      <c r="M39" s="46"/>
      <c r="N39" s="46"/>
      <c r="O39" s="46"/>
    </row>
    <row r="40" spans="2:15" ht="12.75">
      <c r="B40" s="12" t="s">
        <v>64</v>
      </c>
      <c r="C40" s="12" t="s">
        <v>103</v>
      </c>
      <c r="D40" s="15" t="s">
        <v>42</v>
      </c>
      <c r="E40" s="3">
        <v>0.33</v>
      </c>
      <c r="F40" s="3">
        <v>140</v>
      </c>
      <c r="G40" s="3">
        <v>47</v>
      </c>
      <c r="H40" s="19">
        <f t="shared" si="0"/>
        <v>284.8484848484848</v>
      </c>
      <c r="I40" s="18">
        <f t="shared" si="1"/>
        <v>112.35843806608901</v>
      </c>
      <c r="J40" s="18">
        <f t="shared" si="2"/>
        <v>318.9751289108775</v>
      </c>
      <c r="K40" s="46"/>
      <c r="L40" s="46"/>
      <c r="M40" s="46"/>
      <c r="N40" s="46"/>
      <c r="O40" s="46"/>
    </row>
    <row r="41" spans="2:15" ht="12.75">
      <c r="B41" s="50" t="s">
        <v>87</v>
      </c>
      <c r="C41" s="12" t="s">
        <v>103</v>
      </c>
      <c r="D41" s="51" t="s">
        <v>69</v>
      </c>
      <c r="E41" s="47">
        <v>0.29</v>
      </c>
      <c r="F41" s="47">
        <v>198</v>
      </c>
      <c r="G41" s="47">
        <v>39</v>
      </c>
      <c r="H41" s="48">
        <f t="shared" si="0"/>
        <v>268.9655172413793</v>
      </c>
      <c r="I41" s="49">
        <f t="shared" si="1"/>
        <v>114.1036860175459</v>
      </c>
      <c r="J41" s="49">
        <f t="shared" si="2"/>
        <v>313.69570065761127</v>
      </c>
      <c r="K41" s="46"/>
      <c r="L41" s="46"/>
      <c r="M41" s="46"/>
      <c r="N41" s="46"/>
      <c r="O41" s="46"/>
    </row>
    <row r="42" spans="2:15" ht="12.75">
      <c r="B42" s="50" t="s">
        <v>87</v>
      </c>
      <c r="C42" s="50" t="s">
        <v>108</v>
      </c>
      <c r="D42" s="51" t="s">
        <v>91</v>
      </c>
      <c r="E42" s="47">
        <v>0.5</v>
      </c>
      <c r="F42" s="47">
        <v>34</v>
      </c>
      <c r="G42" s="47">
        <v>67</v>
      </c>
      <c r="H42" s="48">
        <f t="shared" si="0"/>
        <v>268</v>
      </c>
      <c r="I42" s="49">
        <f t="shared" si="1"/>
        <v>81.37624360497242</v>
      </c>
      <c r="J42" s="49">
        <f t="shared" si="2"/>
        <v>431.11774910320855</v>
      </c>
      <c r="K42" s="46"/>
      <c r="L42" s="46"/>
      <c r="M42" s="46"/>
      <c r="N42" s="46"/>
      <c r="O42" s="46"/>
    </row>
    <row r="43" spans="2:15" ht="12.75">
      <c r="B43" s="50" t="s">
        <v>75</v>
      </c>
      <c r="C43" s="12" t="s">
        <v>103</v>
      </c>
      <c r="D43" s="51" t="s">
        <v>90</v>
      </c>
      <c r="E43" s="47">
        <v>0.37</v>
      </c>
      <c r="F43" s="47">
        <v>190</v>
      </c>
      <c r="G43" s="47">
        <v>45</v>
      </c>
      <c r="H43" s="48">
        <f t="shared" si="0"/>
        <v>243.24324324324326</v>
      </c>
      <c r="I43" s="49">
        <f t="shared" si="1"/>
        <v>135.61873712900115</v>
      </c>
      <c r="J43" s="49">
        <f t="shared" si="2"/>
        <v>255.2226373788301</v>
      </c>
      <c r="K43" s="46"/>
      <c r="L43" s="46"/>
      <c r="M43" s="46"/>
      <c r="N43" s="46"/>
      <c r="O43" s="46"/>
    </row>
    <row r="44" spans="2:15" ht="12.75">
      <c r="B44" s="50" t="s">
        <v>87</v>
      </c>
      <c r="C44" s="50" t="s">
        <v>109</v>
      </c>
      <c r="D44" s="51" t="s">
        <v>89</v>
      </c>
      <c r="E44" s="47">
        <v>0.52</v>
      </c>
      <c r="F44" s="47">
        <v>87</v>
      </c>
      <c r="G44" s="47">
        <v>59</v>
      </c>
      <c r="H44" s="48">
        <f t="shared" si="0"/>
        <v>226.9230769230769</v>
      </c>
      <c r="I44" s="49">
        <f t="shared" si="1"/>
        <v>124.5727582299728</v>
      </c>
      <c r="J44" s="49">
        <f t="shared" si="2"/>
        <v>283.8099762978202</v>
      </c>
      <c r="K44" s="46"/>
      <c r="L44" s="46"/>
      <c r="M44" s="46"/>
      <c r="N44" s="46"/>
      <c r="O44" s="46"/>
    </row>
    <row r="45" spans="2:15" ht="12.75">
      <c r="B45" s="50" t="s">
        <v>87</v>
      </c>
      <c r="C45" s="50" t="s">
        <v>109</v>
      </c>
      <c r="D45" s="51" t="s">
        <v>88</v>
      </c>
      <c r="E45" s="47">
        <v>0.38</v>
      </c>
      <c r="F45" s="47">
        <v>80</v>
      </c>
      <c r="G45" s="47">
        <v>42</v>
      </c>
      <c r="H45" s="48">
        <f t="shared" si="0"/>
        <v>221.05263157894737</v>
      </c>
      <c r="I45" s="49">
        <f t="shared" si="1"/>
        <v>86.15831830968784</v>
      </c>
      <c r="J45" s="49">
        <f t="shared" si="2"/>
        <v>411.0806294949921</v>
      </c>
      <c r="K45" s="46"/>
      <c r="L45" s="46"/>
      <c r="M45" s="46"/>
      <c r="N45" s="46"/>
      <c r="O45" s="46"/>
    </row>
    <row r="46" spans="2:15" ht="12.75">
      <c r="B46" s="50" t="s">
        <v>70</v>
      </c>
      <c r="C46" s="12" t="s">
        <v>103</v>
      </c>
      <c r="D46" s="15" t="s">
        <v>103</v>
      </c>
      <c r="E46" s="47">
        <v>0.35</v>
      </c>
      <c r="F46" s="47">
        <v>400</v>
      </c>
      <c r="G46" s="47">
        <v>25</v>
      </c>
      <c r="H46" s="48">
        <f t="shared" si="0"/>
        <v>142.85714285714286</v>
      </c>
      <c r="I46" s="49">
        <f t="shared" si="1"/>
        <v>142.64935053936392</v>
      </c>
      <c r="J46" s="49">
        <f t="shared" si="2"/>
        <v>238.39993487869305</v>
      </c>
      <c r="K46" s="46"/>
      <c r="L46" s="46"/>
      <c r="M46" s="46"/>
      <c r="N46" s="46"/>
      <c r="O46" s="46"/>
    </row>
    <row r="47" spans="11:15" ht="12.75">
      <c r="K47" s="46"/>
      <c r="L47" s="46"/>
      <c r="M47" s="46"/>
      <c r="N47" s="46"/>
      <c r="O47" s="46"/>
    </row>
    <row r="48" spans="11:15" ht="12.75">
      <c r="K48" s="46"/>
      <c r="L48" s="46"/>
      <c r="M48" s="46"/>
      <c r="N48" s="46"/>
      <c r="O48" s="46"/>
    </row>
    <row r="49" spans="11:15" ht="12.75">
      <c r="K49" s="46"/>
      <c r="L49" s="46"/>
      <c r="M49" s="46"/>
      <c r="N49" s="46"/>
      <c r="O49" s="46"/>
    </row>
    <row r="50" spans="11:15" ht="12.75">
      <c r="K50" s="46"/>
      <c r="L50" s="46"/>
      <c r="M50" s="46"/>
      <c r="N50" s="46"/>
      <c r="O50" s="46"/>
    </row>
    <row r="51" spans="11:15" ht="12.75">
      <c r="K51" s="46"/>
      <c r="L51" s="46"/>
      <c r="M51" s="46"/>
      <c r="N51" s="46"/>
      <c r="O51" s="46"/>
    </row>
    <row r="52" spans="11:15" ht="12.75">
      <c r="K52" s="46"/>
      <c r="L52" s="46"/>
      <c r="M52" s="46"/>
      <c r="N52" s="46"/>
      <c r="O52" s="46"/>
    </row>
    <row r="53" spans="11:15" ht="12.75">
      <c r="K53" s="46"/>
      <c r="L53" s="46"/>
      <c r="M53" s="46"/>
      <c r="N53" s="46"/>
      <c r="O53" s="46"/>
    </row>
  </sheetData>
  <mergeCells count="4">
    <mergeCell ref="B10:B11"/>
    <mergeCell ref="E10:E11"/>
    <mergeCell ref="D10:D11"/>
    <mergeCell ref="C10:C1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Tractric Horn Calculator</dc:title>
  <dc:subject>V 1.4</dc:subject>
  <dc:creator>Erik Forker</dc:creator>
  <cp:keywords/>
  <dc:description>FREEWARE
RESTRICTED FOR NON COMMERCIAL USE!!!
(c) by Erik Forker 2002
For questions write to: erik@forker.de</dc:description>
  <cp:lastModifiedBy>NONAME</cp:lastModifiedBy>
  <dcterms:created xsi:type="dcterms:W3CDTF">2001-08-27T08:00:05Z</dcterms:created>
  <dcterms:modified xsi:type="dcterms:W3CDTF">2002-06-22T10:02:55Z</dcterms:modified>
  <cp:category/>
  <cp:version/>
  <cp:contentType/>
  <cp:contentStatus/>
</cp:coreProperties>
</file>