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1" i="1" l="1"/>
  <c r="B11" i="1"/>
  <c r="B12" i="1"/>
  <c r="B14" i="1"/>
  <c r="B15" i="1"/>
  <c r="B16" i="1"/>
  <c r="B17" i="1"/>
  <c r="B18" i="1"/>
  <c r="C18" i="1"/>
  <c r="D18" i="1"/>
  <c r="C11" i="1" l="1"/>
  <c r="C12" i="1" s="1"/>
  <c r="D12" i="1"/>
  <c r="C16" i="1" l="1"/>
  <c r="C17" i="1" s="1"/>
  <c r="C15" i="1"/>
  <c r="D14" i="1"/>
  <c r="D15" i="1" s="1"/>
  <c r="C14" i="1"/>
  <c r="D16" i="1" l="1"/>
  <c r="D17" i="1" s="1"/>
</calcChain>
</file>

<file path=xl/sharedStrings.xml><?xml version="1.0" encoding="utf-8"?>
<sst xmlns="http://schemas.openxmlformats.org/spreadsheetml/2006/main" count="22" uniqueCount="22">
  <si>
    <t>Параметры Т-С</t>
  </si>
  <si>
    <t>pho, кг/м^3</t>
  </si>
  <si>
    <t>плотность воздуха</t>
  </si>
  <si>
    <t>c, м/с</t>
  </si>
  <si>
    <t>скорость звука в воздухе</t>
  </si>
  <si>
    <t>Sd, см^2</t>
  </si>
  <si>
    <t>BL, Тл*м</t>
  </si>
  <si>
    <t>Mms, г</t>
  </si>
  <si>
    <t>Re, Ом</t>
  </si>
  <si>
    <t>Cms, мм/Н</t>
  </si>
  <si>
    <t>Rms, Н*с/м</t>
  </si>
  <si>
    <t>n0, %</t>
  </si>
  <si>
    <t>SPL, дб/Вт@м</t>
  </si>
  <si>
    <t>Fs, Гц</t>
  </si>
  <si>
    <t>Qes</t>
  </si>
  <si>
    <t>Qms</t>
  </si>
  <si>
    <t>Qts</t>
  </si>
  <si>
    <t>Vas, л</t>
  </si>
  <si>
    <t>Title</t>
  </si>
  <si>
    <t>MB 8.2.8</t>
  </si>
  <si>
    <t>"ИДЕАЛ"</t>
  </si>
  <si>
    <t>"ДУБАК"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</si>
</sst>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I11" sqref="I11"/>
    </sheetView>
  </sheetViews>
  <sheetFormatPr defaultRowHeight="15" x14ac:dyDescent="0.25"/>
  <sheetData>
    <row r="1" spans="1:14" x14ac:dyDescent="0.25">
      <c r="A1" s="1" t="s">
        <v>0</v>
      </c>
      <c r="C1" s="2" t="s">
        <v>1</v>
      </c>
      <c r="D1" s="2">
        <v>1.29</v>
      </c>
      <c r="E1" t="s">
        <v>2</v>
      </c>
    </row>
    <row r="2" spans="1:14" x14ac:dyDescent="0.25">
      <c r="C2" s="2" t="s">
        <v>3</v>
      </c>
      <c r="D2" s="2">
        <v>344</v>
      </c>
      <c r="E2" t="s">
        <v>4</v>
      </c>
    </row>
    <row r="3" spans="1:14" x14ac:dyDescent="0.25">
      <c r="A3" s="1" t="s">
        <v>18</v>
      </c>
      <c r="B3" s="4" t="s">
        <v>19</v>
      </c>
      <c r="C3" s="4" t="s">
        <v>20</v>
      </c>
      <c r="D3" s="4" t="s">
        <v>21</v>
      </c>
      <c r="E3" s="4"/>
      <c r="F3" s="4"/>
      <c r="G3" s="4"/>
      <c r="H3" s="4"/>
      <c r="I3" s="4"/>
      <c r="J3" s="4"/>
      <c r="K3" s="4"/>
      <c r="L3" s="3"/>
      <c r="M3" s="3"/>
      <c r="N3" s="3"/>
    </row>
    <row r="4" spans="1:14" x14ac:dyDescent="0.25">
      <c r="A4" t="s">
        <v>5</v>
      </c>
      <c r="B4" s="3">
        <v>214</v>
      </c>
      <c r="C4" s="5">
        <v>214</v>
      </c>
      <c r="D4" s="5">
        <v>214</v>
      </c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5">
      <c r="A5" t="s">
        <v>6</v>
      </c>
      <c r="B5" s="3">
        <v>10.9</v>
      </c>
      <c r="C5" s="5">
        <v>4</v>
      </c>
      <c r="D5" s="5">
        <v>12.65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5">
      <c r="A6" t="s">
        <v>7</v>
      </c>
      <c r="B6" s="3">
        <v>22.5</v>
      </c>
      <c r="C6" s="5">
        <v>10</v>
      </c>
      <c r="D6" s="5">
        <v>100</v>
      </c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8</v>
      </c>
      <c r="B7" s="3">
        <v>6</v>
      </c>
      <c r="C7" s="5">
        <v>3.6</v>
      </c>
      <c r="D7" s="5">
        <v>3.6</v>
      </c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t="s">
        <v>9</v>
      </c>
      <c r="B8" s="3">
        <v>0.33</v>
      </c>
      <c r="C8" s="5">
        <v>1</v>
      </c>
      <c r="D8" s="5">
        <v>0.1</v>
      </c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t="s">
        <v>10</v>
      </c>
      <c r="B9" s="3">
        <v>2.5</v>
      </c>
      <c r="C9" s="5">
        <v>0.5</v>
      </c>
      <c r="D9" s="5">
        <v>5</v>
      </c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B10" s="3"/>
      <c r="C10" s="5"/>
      <c r="D10" s="5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25">
      <c r="A11" t="s">
        <v>11</v>
      </c>
      <c r="B11" s="3">
        <f>$D$1*B4*B4*B5*B5/(628*$D$2*B6*B6*B7)*100</f>
        <v>1.0696356766532991</v>
      </c>
      <c r="C11" s="3">
        <f t="shared" ref="C11:D11" si="0">$D$1*C4*C4*C5*C5/(628*$D$2*C6*C6*C7)*100</f>
        <v>1.2153927813163483</v>
      </c>
      <c r="D11" s="3">
        <f>$D$1*D4*D4*D5*D5/(628*$D$2*D6*D6*D7)*100</f>
        <v>0.1215563695926221</v>
      </c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t="s">
        <v>12</v>
      </c>
      <c r="B12" s="3">
        <f>112+10*LOG10(B11/100)</f>
        <v>92.292358799637839</v>
      </c>
      <c r="C12" s="3">
        <f t="shared" ref="C12:D12" si="1">112+10*LOG10(C11/100)</f>
        <v>92.847166525775421</v>
      </c>
      <c r="D12" s="3">
        <f t="shared" si="1"/>
        <v>82.8477772094529</v>
      </c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B13" s="3"/>
      <c r="C13" s="5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t="s">
        <v>13</v>
      </c>
      <c r="B14" s="3">
        <f>1/(2*PI()*SQRT(B8*B6/1000000))</f>
        <v>58.407941794974917</v>
      </c>
      <c r="C14" s="5">
        <f>1/(2*PI()*SQRT(C8*C6/1000000))</f>
        <v>50.329212104487034</v>
      </c>
      <c r="D14" s="5">
        <f>1/(2*PI()*SQRT(D8*D6/1000000))</f>
        <v>50.329212104487034</v>
      </c>
      <c r="E14" s="4"/>
      <c r="F14" s="4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t="s">
        <v>14</v>
      </c>
      <c r="B15" s="3">
        <f>2*PI()*B14*B6/1000*B7/B5/B5</f>
        <v>0.41699662848822677</v>
      </c>
      <c r="C15" s="5">
        <f>2*PI()*C14*C6/1000*C7/C5/C5</f>
        <v>0.71151247353788527</v>
      </c>
      <c r="D15" s="5">
        <f>2*PI()*D14*D6/1000*D7/D5/D5</f>
        <v>0.71141243116475283</v>
      </c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t="s">
        <v>15</v>
      </c>
      <c r="B16" s="3">
        <f>2*PI()*B14*B6/1000/B9</f>
        <v>3.3028912953790814</v>
      </c>
      <c r="C16" s="5">
        <f>2*PI()*C14*C6/1000/C9</f>
        <v>6.3245553203367582</v>
      </c>
      <c r="D16" s="5">
        <f>2*PI()*D14*D6/1000/D9</f>
        <v>6.3245553203367582</v>
      </c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t="s">
        <v>16</v>
      </c>
      <c r="B17" s="3">
        <f>1/(1/B15+1/B16)</f>
        <v>0.3702516211844124</v>
      </c>
      <c r="C17" s="5">
        <f>1/(1/C15+1/C16)</f>
        <v>0.63956177396663838</v>
      </c>
      <c r="D17" s="5">
        <f>1/(1/D15+1/D16)</f>
        <v>0.63948094070166217</v>
      </c>
      <c r="E17" s="4"/>
      <c r="F17" s="4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t="s">
        <v>17</v>
      </c>
      <c r="B18" s="3">
        <f>$D$1*$D$2*$D$2*B4*B4*B8/100000000</f>
        <v>23.070025896192004</v>
      </c>
      <c r="C18" s="3">
        <f t="shared" ref="C18:D18" si="2">$D$1*$D$2*$D$2*C4*C4*C8/100000000</f>
        <v>69.909169382399995</v>
      </c>
      <c r="D18" s="3">
        <f t="shared" si="2"/>
        <v>6.9909169382399998</v>
      </c>
      <c r="E18" s="4"/>
      <c r="F18" s="4"/>
      <c r="G18" s="3"/>
      <c r="H18" s="3"/>
      <c r="I18" s="3"/>
      <c r="J18" s="3"/>
      <c r="K18" s="3"/>
      <c r="L18" s="3"/>
      <c r="M18" s="3"/>
      <c r="N18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2016-06-21T20:04:33Z</dcterms:modified>
</cp:coreProperties>
</file>