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3035" activeTab="0"/>
  </bookViews>
  <sheets>
    <sheet name="Цилиндр" sheetId="1" r:id="rId1"/>
    <sheet name="Тор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<sst xmlns="http://schemas.openxmlformats.org/spreadsheetml/2006/main" count="66" uniqueCount="32">
  <si>
    <t>Многослойная катушка индуктивности без сердечника</t>
  </si>
  <si>
    <t>d</t>
  </si>
  <si>
    <t>D</t>
  </si>
  <si>
    <t>H</t>
  </si>
  <si>
    <t>=</t>
  </si>
  <si>
    <t>W</t>
  </si>
  <si>
    <t>S</t>
  </si>
  <si>
    <t>мм</t>
  </si>
  <si>
    <t>-</t>
  </si>
  <si>
    <t>мм2</t>
  </si>
  <si>
    <t>L</t>
  </si>
  <si>
    <t>мкГн</t>
  </si>
  <si>
    <t>Dср=</t>
  </si>
  <si>
    <t>b</t>
  </si>
  <si>
    <t>R</t>
  </si>
  <si>
    <t>Ом</t>
  </si>
  <si>
    <t>Sм</t>
  </si>
  <si>
    <t>Lпр=</t>
  </si>
  <si>
    <t>м</t>
  </si>
  <si>
    <t>Слоев=</t>
  </si>
  <si>
    <t>В слое=</t>
  </si>
  <si>
    <t>Lf</t>
  </si>
  <si>
    <t>Le</t>
  </si>
  <si>
    <t>Imax</t>
  </si>
  <si>
    <t>mA</t>
  </si>
  <si>
    <t>Bmax</t>
  </si>
  <si>
    <t>T</t>
  </si>
  <si>
    <t>h</t>
  </si>
  <si>
    <t>Мю</t>
  </si>
  <si>
    <t>N</t>
  </si>
  <si>
    <t>a</t>
  </si>
  <si>
    <t>Dпр=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</si>
</sst>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</numFmts>
  <fonts count="2">
    <font>
      <sz val="10"/>
      <name val="Arial Cyr"/>
      <family val="0"/>
    </font>
    <font>
      <sz val="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center" vertical="center" textRotation="90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3" borderId="3" xfId="0" applyFill="1" applyBorder="1" applyAlignment="1">
      <alignment horizontal="center"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0" borderId="0" xfId="0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workbookViewId="0" topLeftCell="A1">
      <selection activeCell="C20" sqref="C20"/>
    </sheetView>
  </sheetViews>
  <sheetFormatPr defaultColWidth="9.00390625" defaultRowHeight="12.75"/>
  <cols>
    <col min="1" max="1" width="4.00390625" style="0" customWidth="1"/>
    <col min="2" max="7" width="2.875" style="0" customWidth="1"/>
    <col min="8" max="8" width="3.75390625" style="0" customWidth="1"/>
    <col min="9" max="16384" width="2.875" style="0" customWidth="1"/>
  </cols>
  <sheetData>
    <row r="1" ht="12.75">
      <c r="A1" t="s">
        <v>0</v>
      </c>
    </row>
    <row r="3" spans="1:12" ht="12.75">
      <c r="A3" s="1"/>
      <c r="H3" s="1"/>
      <c r="L3" s="2"/>
    </row>
    <row r="4" spans="1:12" ht="12.75">
      <c r="A4" s="1"/>
      <c r="B4" s="2"/>
      <c r="C4" s="2"/>
      <c r="D4" s="2" t="s">
        <v>3</v>
      </c>
      <c r="E4" s="2"/>
      <c r="F4" s="2"/>
      <c r="G4" s="2"/>
      <c r="H4" s="1"/>
      <c r="L4" s="2"/>
    </row>
    <row r="5" spans="1:12" ht="12.75">
      <c r="A5" s="1"/>
      <c r="H5" s="1"/>
      <c r="L5" s="2"/>
    </row>
    <row r="6" spans="1:12" ht="12.75">
      <c r="A6" s="1"/>
      <c r="B6" s="1"/>
      <c r="C6" s="1"/>
      <c r="D6" s="1"/>
      <c r="E6" s="1"/>
      <c r="F6" s="1"/>
      <c r="G6" s="1"/>
      <c r="H6" s="1"/>
      <c r="J6" s="2"/>
      <c r="L6" s="2"/>
    </row>
    <row r="7" spans="1:12" ht="12.75">
      <c r="A7" s="1"/>
      <c r="B7" s="1"/>
      <c r="C7" s="1"/>
      <c r="D7" s="1"/>
      <c r="E7" s="1"/>
      <c r="F7" s="1"/>
      <c r="G7" s="1"/>
      <c r="H7" s="1"/>
      <c r="J7" s="2" t="s">
        <v>1</v>
      </c>
      <c r="L7" s="2" t="s">
        <v>2</v>
      </c>
    </row>
    <row r="8" spans="1:12" ht="12.75">
      <c r="A8" s="1"/>
      <c r="H8" s="1"/>
      <c r="L8" s="2"/>
    </row>
    <row r="9" spans="1:12" ht="12.75">
      <c r="A9" s="1"/>
      <c r="H9" s="1"/>
      <c r="L9" s="2"/>
    </row>
    <row r="10" spans="1:12" ht="12.75">
      <c r="A10" s="1"/>
      <c r="H10" s="1"/>
      <c r="L10" s="2"/>
    </row>
    <row r="12" spans="1:15" ht="12.75">
      <c r="A12" s="2" t="s">
        <v>3</v>
      </c>
      <c r="B12" s="3" t="s">
        <v>4</v>
      </c>
      <c r="C12" s="4">
        <v>10</v>
      </c>
      <c r="D12" s="4"/>
      <c r="E12" s="4"/>
      <c r="F12" t="s">
        <v>7</v>
      </c>
      <c r="I12" t="s">
        <v>10</v>
      </c>
      <c r="J12" s="3" t="s">
        <v>4</v>
      </c>
      <c r="K12" s="5">
        <f>C15^2*K13/(1000*(1.125*C12/K13+1.25*K14/K13+0.375))</f>
        <v>58.13953488372093</v>
      </c>
      <c r="L12" s="5"/>
      <c r="M12" s="5"/>
      <c r="N12" s="5"/>
      <c r="O12" t="s">
        <v>11</v>
      </c>
    </row>
    <row r="13" spans="1:15" ht="12.75">
      <c r="A13" s="2" t="s">
        <v>1</v>
      </c>
      <c r="B13" s="3" t="s">
        <v>4</v>
      </c>
      <c r="C13" s="4">
        <v>20</v>
      </c>
      <c r="D13" s="4"/>
      <c r="E13" s="4"/>
      <c r="F13" t="s">
        <v>7</v>
      </c>
      <c r="I13" t="s">
        <v>12</v>
      </c>
      <c r="K13" s="4">
        <f>(C14+C13)/2</f>
        <v>25</v>
      </c>
      <c r="L13" s="4"/>
      <c r="M13" s="4"/>
      <c r="N13" s="4"/>
      <c r="O13" t="s">
        <v>7</v>
      </c>
    </row>
    <row r="14" spans="1:15" ht="12.75">
      <c r="A14" s="2" t="s">
        <v>2</v>
      </c>
      <c r="B14" s="3" t="s">
        <v>4</v>
      </c>
      <c r="C14" s="4">
        <v>30</v>
      </c>
      <c r="D14" s="4"/>
      <c r="E14" s="4"/>
      <c r="F14" t="s">
        <v>7</v>
      </c>
      <c r="I14" t="s">
        <v>13</v>
      </c>
      <c r="J14" s="3" t="s">
        <v>4</v>
      </c>
      <c r="K14" s="4">
        <f>(C14-C13)/2</f>
        <v>5</v>
      </c>
      <c r="L14" s="4"/>
      <c r="M14" s="4"/>
      <c r="N14" s="4"/>
      <c r="O14" t="s">
        <v>7</v>
      </c>
    </row>
    <row r="15" spans="1:15" ht="12.75">
      <c r="A15" t="s">
        <v>5</v>
      </c>
      <c r="B15" t="s">
        <v>4</v>
      </c>
      <c r="C15" s="4">
        <f>L17*L18</f>
        <v>50</v>
      </c>
      <c r="D15" s="4"/>
      <c r="E15" s="4"/>
      <c r="F15" t="s">
        <v>8</v>
      </c>
      <c r="I15" t="s">
        <v>14</v>
      </c>
      <c r="J15" s="3" t="s">
        <v>4</v>
      </c>
      <c r="K15" s="4">
        <f>0.017*C15*K13*3.14/1000/C18</f>
        <v>0.09223090277777779</v>
      </c>
      <c r="L15" s="4"/>
      <c r="M15" s="4"/>
      <c r="N15" s="4"/>
      <c r="O15" t="s">
        <v>15</v>
      </c>
    </row>
    <row r="16" spans="1:15" ht="12.75">
      <c r="A16" s="2" t="s">
        <v>31</v>
      </c>
      <c r="C16" s="4">
        <v>1</v>
      </c>
      <c r="D16" s="4"/>
      <c r="E16" s="4"/>
      <c r="F16" t="s">
        <v>7</v>
      </c>
      <c r="I16" t="s">
        <v>17</v>
      </c>
      <c r="K16" s="4">
        <f>K13*3.14/1000*C15</f>
        <v>3.925</v>
      </c>
      <c r="L16" s="4"/>
      <c r="M16" s="4"/>
      <c r="N16" s="4"/>
      <c r="O16" t="s">
        <v>18</v>
      </c>
    </row>
    <row r="17" spans="1:14" ht="12.75">
      <c r="A17" s="17" t="s">
        <v>6</v>
      </c>
      <c r="B17" s="3" t="s">
        <v>4</v>
      </c>
      <c r="C17" s="4">
        <f>C16^2</f>
        <v>1</v>
      </c>
      <c r="D17" s="4"/>
      <c r="E17" s="4"/>
      <c r="F17" t="s">
        <v>9</v>
      </c>
      <c r="I17" t="s">
        <v>19</v>
      </c>
      <c r="L17" s="4">
        <f>INT((C14-C13)/2/C16)</f>
        <v>5</v>
      </c>
      <c r="M17" s="4"/>
      <c r="N17" s="4"/>
    </row>
    <row r="18" spans="1:14" ht="12.75">
      <c r="A18" s="2" t="s">
        <v>16</v>
      </c>
      <c r="B18" s="3" t="s">
        <v>4</v>
      </c>
      <c r="C18" s="4">
        <f>(C16-0.04)^2*3.14/4</f>
        <v>0.723456</v>
      </c>
      <c r="D18" s="4"/>
      <c r="E18" s="4"/>
      <c r="F18" t="s">
        <v>9</v>
      </c>
      <c r="I18" t="s">
        <v>20</v>
      </c>
      <c r="L18" s="4">
        <f>INT(C12/C16)</f>
        <v>10</v>
      </c>
      <c r="M18" s="4"/>
      <c r="N18" s="4"/>
    </row>
    <row r="19" spans="1:15" ht="12.75">
      <c r="A19" t="s">
        <v>28</v>
      </c>
      <c r="B19" t="s">
        <v>4</v>
      </c>
      <c r="C19" s="4">
        <v>1</v>
      </c>
      <c r="D19" s="4"/>
      <c r="E19" s="4"/>
      <c r="I19" t="s">
        <v>21</v>
      </c>
      <c r="J19" t="s">
        <v>4</v>
      </c>
      <c r="K19" s="5">
        <f>K12*C19</f>
        <v>58.13953488372093</v>
      </c>
      <c r="L19" s="5"/>
      <c r="M19" s="5"/>
      <c r="N19" s="5"/>
      <c r="O19" t="s">
        <v>11</v>
      </c>
    </row>
    <row r="21" spans="1:15" ht="12.75">
      <c r="A21" s="2" t="s">
        <v>23</v>
      </c>
      <c r="C21" s="4">
        <v>7500</v>
      </c>
      <c r="D21" s="4"/>
      <c r="E21" s="4"/>
      <c r="F21" t="s">
        <v>24</v>
      </c>
      <c r="I21" t="s">
        <v>25</v>
      </c>
      <c r="K21" s="4">
        <f>0.001257*C19*C21*C15/C22</f>
        <v>12.404605263157896</v>
      </c>
      <c r="L21" s="4"/>
      <c r="M21" s="4"/>
      <c r="N21" s="4"/>
      <c r="O21" t="s">
        <v>26</v>
      </c>
    </row>
    <row r="22" spans="1:6" ht="12.75">
      <c r="A22" s="2" t="s">
        <v>22</v>
      </c>
      <c r="B22" t="s">
        <v>4</v>
      </c>
      <c r="C22" s="4">
        <v>38</v>
      </c>
      <c r="D22" s="4"/>
      <c r="E22" s="4"/>
      <c r="F22" t="s">
        <v>7</v>
      </c>
    </row>
  </sheetData>
  <mergeCells count="19">
    <mergeCell ref="C19:E19"/>
    <mergeCell ref="K19:N19"/>
    <mergeCell ref="C21:E21"/>
    <mergeCell ref="C22:E22"/>
    <mergeCell ref="K21:N21"/>
    <mergeCell ref="K16:N16"/>
    <mergeCell ref="C18:E18"/>
    <mergeCell ref="C16:E16"/>
    <mergeCell ref="L17:N17"/>
    <mergeCell ref="L18:N18"/>
    <mergeCell ref="C17:E17"/>
    <mergeCell ref="K12:N12"/>
    <mergeCell ref="K13:N13"/>
    <mergeCell ref="K14:N14"/>
    <mergeCell ref="K15:N15"/>
    <mergeCell ref="C12:E12"/>
    <mergeCell ref="C13:E13"/>
    <mergeCell ref="C14:E14"/>
    <mergeCell ref="C15:E1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G9"/>
  <sheetViews>
    <sheetView workbookViewId="0" topLeftCell="A1">
      <selection activeCell="I8" sqref="I8"/>
    </sheetView>
  </sheetViews>
  <sheetFormatPr defaultColWidth="9.00390625" defaultRowHeight="12.75"/>
  <cols>
    <col min="4" max="4" width="6.375" style="0" customWidth="1"/>
    <col min="6" max="6" width="6.75390625" style="0" customWidth="1"/>
  </cols>
  <sheetData>
    <row r="3" spans="1:6" ht="12.75">
      <c r="A3" s="2" t="s">
        <v>2</v>
      </c>
      <c r="B3">
        <v>16</v>
      </c>
      <c r="C3" t="s">
        <v>7</v>
      </c>
      <c r="D3" t="s">
        <v>10</v>
      </c>
      <c r="E3">
        <f>0.00037*B7*B9*B9*B5*(E4/B3-0.4*(E4/B3)^2)</f>
        <v>0.22477499999999997</v>
      </c>
      <c r="F3" t="s">
        <v>11</v>
      </c>
    </row>
    <row r="4" spans="1:6" ht="12.75">
      <c r="A4" s="2" t="s">
        <v>1</v>
      </c>
      <c r="B4">
        <v>8</v>
      </c>
      <c r="C4" t="s">
        <v>7</v>
      </c>
      <c r="D4" t="s">
        <v>30</v>
      </c>
      <c r="E4">
        <f>(B3-B4)/2</f>
        <v>4</v>
      </c>
      <c r="F4" t="s">
        <v>7</v>
      </c>
    </row>
    <row r="5" spans="1:3" ht="12.75">
      <c r="A5" s="2" t="s">
        <v>27</v>
      </c>
      <c r="B5">
        <v>6</v>
      </c>
      <c r="C5" t="s">
        <v>7</v>
      </c>
    </row>
    <row r="6" spans="4:6" ht="13.5" thickBot="1">
      <c r="D6" s="6" t="s">
        <v>2</v>
      </c>
      <c r="E6" s="6"/>
      <c r="F6" s="6"/>
    </row>
    <row r="7" spans="1:7" ht="12.75">
      <c r="A7" s="2" t="s">
        <v>28</v>
      </c>
      <c r="B7">
        <v>50</v>
      </c>
      <c r="D7" s="11"/>
      <c r="E7" s="8"/>
      <c r="F7" s="12"/>
      <c r="G7" s="7" t="s">
        <v>27</v>
      </c>
    </row>
    <row r="8" spans="4:7" ht="12.75">
      <c r="D8" s="13"/>
      <c r="E8" s="9"/>
      <c r="F8" s="14"/>
      <c r="G8" s="7"/>
    </row>
    <row r="9" spans="1:7" ht="13.5" thickBot="1">
      <c r="A9" s="2" t="s">
        <v>29</v>
      </c>
      <c r="B9">
        <v>3</v>
      </c>
      <c r="D9" s="15"/>
      <c r="E9" s="10" t="s">
        <v>1</v>
      </c>
      <c r="F9" s="16"/>
      <c r="G9" s="7"/>
    </row>
  </sheetData>
  <mergeCells count="2">
    <mergeCell ref="D6:F6"/>
    <mergeCell ref="G7:G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2005-01-26T20:25:55Z</dcterms:created>
  <dcterms:modified xsi:type="dcterms:W3CDTF">2007-02-08T11:14:38Z</dcterms:modified>
  <cp:category/>
  <cp:version/>
  <cp:contentType/>
  <cp:contentStatus/>
</cp:coreProperties>
</file>